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\Documents\Formula Fast 2013\BRKC\BRKC 2019\"/>
    </mc:Choice>
  </mc:AlternateContent>
  <bookViews>
    <workbookView xWindow="0" yWindow="0" windowWidth="28800" windowHeight="12705"/>
  </bookViews>
  <sheets>
    <sheet name="BRKC 2019 Driver Championship" sheetId="1" r:id="rId1"/>
    <sheet name="BRKC 2019 Fastest Laps" sheetId="3" r:id="rId2"/>
    <sheet name="BRKC 2019 Team Championship" sheetId="5" r:id="rId3"/>
  </sheets>
  <definedNames>
    <definedName name="_xlnm.Print_Area" localSheetId="0">'BRKC 2019 Driver Championship'!$B$2:$AW$102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3" i="1" l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3" i="1"/>
  <c r="BH42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8" i="1"/>
  <c r="BH77" i="1"/>
  <c r="BH79" i="1"/>
  <c r="BH80" i="1"/>
  <c r="BH82" i="1"/>
  <c r="BH81" i="1"/>
  <c r="BH83" i="1"/>
  <c r="BH85" i="1"/>
  <c r="BH84" i="1"/>
  <c r="BH87" i="1"/>
  <c r="BH86" i="1"/>
  <c r="BH88" i="1"/>
  <c r="BH89" i="1"/>
  <c r="BH90" i="1"/>
  <c r="BH91" i="1"/>
  <c r="BH92" i="1"/>
  <c r="BH93" i="1"/>
  <c r="BH94" i="1"/>
  <c r="BH95" i="1"/>
  <c r="BH96" i="1"/>
  <c r="BH98" i="1"/>
  <c r="BH97" i="1"/>
  <c r="BH99" i="1"/>
  <c r="BH100" i="1"/>
  <c r="BH101" i="1"/>
  <c r="BH102" i="1"/>
  <c r="BH10" i="1"/>
  <c r="BH5" i="1"/>
  <c r="BH9" i="1"/>
  <c r="BH4" i="1"/>
  <c r="BH6" i="1"/>
  <c r="BH11" i="1"/>
  <c r="BH7" i="1"/>
  <c r="BH12" i="1"/>
  <c r="BH8" i="1"/>
  <c r="BH3" i="1"/>
  <c r="BG12" i="1"/>
  <c r="BF12" i="1"/>
  <c r="BE12" i="1"/>
  <c r="BD12" i="1"/>
  <c r="BC12" i="1"/>
  <c r="BB12" i="1"/>
  <c r="BA12" i="1"/>
  <c r="AZ12" i="1"/>
  <c r="AY12" i="1"/>
  <c r="AX12" i="1"/>
  <c r="AW12" i="1"/>
  <c r="BG7" i="1"/>
  <c r="BF7" i="1"/>
  <c r="BE7" i="1"/>
  <c r="BD7" i="1"/>
  <c r="BC7" i="1"/>
  <c r="BB7" i="1"/>
  <c r="BA7" i="1"/>
  <c r="AZ7" i="1"/>
  <c r="AY7" i="1"/>
  <c r="AX7" i="1"/>
  <c r="AW7" i="1"/>
  <c r="BG11" i="1"/>
  <c r="BF11" i="1"/>
  <c r="BE11" i="1"/>
  <c r="BD11" i="1"/>
  <c r="BC11" i="1"/>
  <c r="BB11" i="1"/>
  <c r="BA11" i="1"/>
  <c r="AZ11" i="1"/>
  <c r="AY11" i="1"/>
  <c r="AX11" i="1"/>
  <c r="AW11" i="1"/>
  <c r="BG4" i="1"/>
  <c r="BF4" i="1"/>
  <c r="BE4" i="1"/>
  <c r="BD4" i="1"/>
  <c r="BC4" i="1"/>
  <c r="BB4" i="1"/>
  <c r="BA4" i="1"/>
  <c r="AZ4" i="1"/>
  <c r="AY4" i="1"/>
  <c r="AX4" i="1"/>
  <c r="AW4" i="1"/>
  <c r="BG9" i="1"/>
  <c r="BF9" i="1"/>
  <c r="BE9" i="1"/>
  <c r="BD9" i="1"/>
  <c r="BC9" i="1"/>
  <c r="BB9" i="1"/>
  <c r="BA9" i="1"/>
  <c r="AZ9" i="1"/>
  <c r="AY9" i="1"/>
  <c r="AX9" i="1"/>
  <c r="AW9" i="1"/>
  <c r="BG5" i="1"/>
  <c r="BF5" i="1"/>
  <c r="BE5" i="1"/>
  <c r="BD5" i="1"/>
  <c r="BC5" i="1"/>
  <c r="BB5" i="1"/>
  <c r="BA5" i="1"/>
  <c r="AZ5" i="1"/>
  <c r="AY5" i="1"/>
  <c r="AX5" i="1"/>
  <c r="AW5" i="1"/>
  <c r="BG10" i="1"/>
  <c r="BF10" i="1"/>
  <c r="BE10" i="1"/>
  <c r="BD10" i="1"/>
  <c r="BC10" i="1"/>
  <c r="BB10" i="1"/>
  <c r="BA10" i="1"/>
  <c r="AZ10" i="1"/>
  <c r="AY10" i="1"/>
  <c r="AX10" i="1"/>
  <c r="AW10" i="1"/>
  <c r="BI12" i="1" l="1"/>
  <c r="BI5" i="1"/>
  <c r="BI11" i="1"/>
  <c r="BI7" i="1"/>
  <c r="BI9" i="1"/>
  <c r="BI10" i="1"/>
  <c r="BI4" i="1"/>
  <c r="BG8" i="1"/>
  <c r="BG6" i="1"/>
  <c r="BF8" i="1"/>
  <c r="BF6" i="1"/>
  <c r="BE8" i="1"/>
  <c r="BE6" i="1"/>
  <c r="BD8" i="1"/>
  <c r="BD6" i="1"/>
  <c r="BC8" i="1"/>
  <c r="BC6" i="1"/>
  <c r="BB8" i="1"/>
  <c r="BB6" i="1"/>
  <c r="BA8" i="1"/>
  <c r="BA6" i="1"/>
  <c r="AZ8" i="1"/>
  <c r="AZ6" i="1"/>
  <c r="AY8" i="1"/>
  <c r="AY6" i="1"/>
  <c r="AX8" i="1"/>
  <c r="AX6" i="1"/>
  <c r="AX3" i="1"/>
  <c r="AW37" i="1"/>
  <c r="AW33" i="1"/>
  <c r="AW34" i="1"/>
  <c r="AW36" i="1"/>
  <c r="AW38" i="1"/>
  <c r="AW39" i="1"/>
  <c r="AW43" i="1"/>
  <c r="AW40" i="1"/>
  <c r="AW42" i="1"/>
  <c r="AW45" i="1"/>
  <c r="AW46" i="1"/>
  <c r="AW41" i="1"/>
  <c r="AW44" i="1"/>
  <c r="AW51" i="1"/>
  <c r="AW47" i="1"/>
  <c r="AW48" i="1"/>
  <c r="AW50" i="1"/>
  <c r="AW52" i="1"/>
  <c r="AW49" i="1"/>
  <c r="AW54" i="1"/>
  <c r="AW53" i="1"/>
  <c r="AW56" i="1"/>
  <c r="AW55" i="1"/>
  <c r="AW58" i="1"/>
  <c r="AW57" i="1"/>
  <c r="AW59" i="1"/>
  <c r="AW61" i="1"/>
  <c r="AW64" i="1"/>
  <c r="AW62" i="1"/>
  <c r="AW60" i="1"/>
  <c r="AW63" i="1"/>
  <c r="AW70" i="1"/>
  <c r="AW65" i="1"/>
  <c r="AW71" i="1"/>
  <c r="AW68" i="1"/>
  <c r="AW76" i="1"/>
  <c r="AW69" i="1"/>
  <c r="AW66" i="1"/>
  <c r="AW67" i="1"/>
  <c r="AW75" i="1"/>
  <c r="AW73" i="1"/>
  <c r="AW79" i="1"/>
  <c r="AW74" i="1"/>
  <c r="AW72" i="1"/>
  <c r="AW80" i="1"/>
  <c r="AW78" i="1"/>
  <c r="AW77" i="1"/>
  <c r="AW82" i="1"/>
  <c r="AW85" i="1"/>
  <c r="AW87" i="1"/>
  <c r="AW84" i="1"/>
  <c r="AW86" i="1"/>
  <c r="AW81" i="1"/>
  <c r="AW88" i="1"/>
  <c r="AW83" i="1"/>
  <c r="AW89" i="1"/>
  <c r="AW92" i="1"/>
  <c r="AW90" i="1"/>
  <c r="AW93" i="1"/>
  <c r="AW91" i="1"/>
  <c r="AW94" i="1"/>
  <c r="AW96" i="1"/>
  <c r="AW95" i="1"/>
  <c r="AW98" i="1"/>
  <c r="AW97" i="1"/>
  <c r="AW99" i="1"/>
  <c r="AW100" i="1"/>
  <c r="AW101" i="1"/>
  <c r="AW102" i="1"/>
  <c r="AW35" i="1"/>
  <c r="AW21" i="1"/>
  <c r="AW17" i="1"/>
  <c r="AW6" i="1"/>
  <c r="AW27" i="1"/>
  <c r="AW19" i="1"/>
  <c r="AW22" i="1"/>
  <c r="AW23" i="1"/>
  <c r="AW14" i="1"/>
  <c r="AW18" i="1"/>
  <c r="AW26" i="1"/>
  <c r="AW25" i="1"/>
  <c r="AW32" i="1"/>
  <c r="AW30" i="1"/>
  <c r="AW29" i="1"/>
  <c r="AW28" i="1"/>
  <c r="AW24" i="1"/>
  <c r="AW31" i="1"/>
  <c r="AW16" i="1"/>
  <c r="AW8" i="1"/>
  <c r="AW15" i="1"/>
  <c r="AW20" i="1"/>
  <c r="AW13" i="1"/>
  <c r="AW3" i="1"/>
  <c r="BI6" i="1" l="1"/>
  <c r="BI8" i="1"/>
  <c r="AX35" i="1"/>
  <c r="AY35" i="1"/>
  <c r="AZ35" i="1"/>
  <c r="BA35" i="1"/>
  <c r="BB35" i="1"/>
  <c r="BC35" i="1"/>
  <c r="BD35" i="1"/>
  <c r="BE35" i="1"/>
  <c r="BF35" i="1"/>
  <c r="BG35" i="1"/>
  <c r="AX37" i="1"/>
  <c r="AY37" i="1"/>
  <c r="AZ37" i="1"/>
  <c r="BA37" i="1"/>
  <c r="BB37" i="1"/>
  <c r="BC37" i="1"/>
  <c r="BD37" i="1"/>
  <c r="BE37" i="1"/>
  <c r="BF37" i="1"/>
  <c r="BG37" i="1"/>
  <c r="AX33" i="1"/>
  <c r="AY33" i="1"/>
  <c r="AZ33" i="1"/>
  <c r="BA33" i="1"/>
  <c r="BB33" i="1"/>
  <c r="BC33" i="1"/>
  <c r="BD33" i="1"/>
  <c r="BE33" i="1"/>
  <c r="BF33" i="1"/>
  <c r="BG33" i="1"/>
  <c r="AX34" i="1"/>
  <c r="AY34" i="1"/>
  <c r="AZ34" i="1"/>
  <c r="BA34" i="1"/>
  <c r="BB34" i="1"/>
  <c r="BC34" i="1"/>
  <c r="BD34" i="1"/>
  <c r="BE34" i="1"/>
  <c r="BF34" i="1"/>
  <c r="BG34" i="1"/>
  <c r="AX36" i="1"/>
  <c r="AY36" i="1"/>
  <c r="AZ36" i="1"/>
  <c r="BA36" i="1"/>
  <c r="BB36" i="1"/>
  <c r="BC36" i="1"/>
  <c r="BD36" i="1"/>
  <c r="BE36" i="1"/>
  <c r="BF36" i="1"/>
  <c r="BG36" i="1"/>
  <c r="AX38" i="1"/>
  <c r="AY38" i="1"/>
  <c r="AZ38" i="1"/>
  <c r="BA38" i="1"/>
  <c r="BB38" i="1"/>
  <c r="BC38" i="1"/>
  <c r="BD38" i="1"/>
  <c r="BE38" i="1"/>
  <c r="BF38" i="1"/>
  <c r="BG38" i="1"/>
  <c r="AX39" i="1"/>
  <c r="AY39" i="1"/>
  <c r="AZ39" i="1"/>
  <c r="BA39" i="1"/>
  <c r="BB39" i="1"/>
  <c r="BC39" i="1"/>
  <c r="BD39" i="1"/>
  <c r="BE39" i="1"/>
  <c r="BF39" i="1"/>
  <c r="BG39" i="1"/>
  <c r="AX43" i="1"/>
  <c r="AY43" i="1"/>
  <c r="AZ43" i="1"/>
  <c r="BA43" i="1"/>
  <c r="BB43" i="1"/>
  <c r="BC43" i="1"/>
  <c r="BD43" i="1"/>
  <c r="BE43" i="1"/>
  <c r="BF43" i="1"/>
  <c r="BG43" i="1"/>
  <c r="AX40" i="1"/>
  <c r="AY40" i="1"/>
  <c r="AZ40" i="1"/>
  <c r="BA40" i="1"/>
  <c r="BB40" i="1"/>
  <c r="BC40" i="1"/>
  <c r="BD40" i="1"/>
  <c r="BE40" i="1"/>
  <c r="BF40" i="1"/>
  <c r="BG40" i="1"/>
  <c r="AX42" i="1"/>
  <c r="AY42" i="1"/>
  <c r="AZ42" i="1"/>
  <c r="BA42" i="1"/>
  <c r="BB42" i="1"/>
  <c r="BC42" i="1"/>
  <c r="BD42" i="1"/>
  <c r="BE42" i="1"/>
  <c r="BF42" i="1"/>
  <c r="BG42" i="1"/>
  <c r="AX45" i="1"/>
  <c r="AY45" i="1"/>
  <c r="AZ45" i="1"/>
  <c r="BA45" i="1"/>
  <c r="BB45" i="1"/>
  <c r="BC45" i="1"/>
  <c r="BD45" i="1"/>
  <c r="BE45" i="1"/>
  <c r="BF45" i="1"/>
  <c r="BG45" i="1"/>
  <c r="AX46" i="1"/>
  <c r="AY46" i="1"/>
  <c r="AZ46" i="1"/>
  <c r="BA46" i="1"/>
  <c r="BB46" i="1"/>
  <c r="BC46" i="1"/>
  <c r="BD46" i="1"/>
  <c r="BE46" i="1"/>
  <c r="BF46" i="1"/>
  <c r="BG46" i="1"/>
  <c r="AX41" i="1"/>
  <c r="AY41" i="1"/>
  <c r="AZ41" i="1"/>
  <c r="BA41" i="1"/>
  <c r="BB41" i="1"/>
  <c r="BC41" i="1"/>
  <c r="BD41" i="1"/>
  <c r="BE41" i="1"/>
  <c r="BF41" i="1"/>
  <c r="BG41" i="1"/>
  <c r="AX44" i="1"/>
  <c r="AY44" i="1"/>
  <c r="AZ44" i="1"/>
  <c r="BA44" i="1"/>
  <c r="BB44" i="1"/>
  <c r="BC44" i="1"/>
  <c r="BD44" i="1"/>
  <c r="BE44" i="1"/>
  <c r="BF44" i="1"/>
  <c r="BG44" i="1"/>
  <c r="AX51" i="1"/>
  <c r="AY51" i="1"/>
  <c r="AZ51" i="1"/>
  <c r="BA51" i="1"/>
  <c r="BB51" i="1"/>
  <c r="BC51" i="1"/>
  <c r="BD51" i="1"/>
  <c r="BE51" i="1"/>
  <c r="BF51" i="1"/>
  <c r="BG51" i="1"/>
  <c r="AX47" i="1"/>
  <c r="AY47" i="1"/>
  <c r="AZ47" i="1"/>
  <c r="BA47" i="1"/>
  <c r="BB47" i="1"/>
  <c r="BC47" i="1"/>
  <c r="BD47" i="1"/>
  <c r="BE47" i="1"/>
  <c r="BF47" i="1"/>
  <c r="BG47" i="1"/>
  <c r="AX50" i="1"/>
  <c r="AY50" i="1"/>
  <c r="AZ50" i="1"/>
  <c r="BA50" i="1"/>
  <c r="BB50" i="1"/>
  <c r="BC50" i="1"/>
  <c r="BD50" i="1"/>
  <c r="BE50" i="1"/>
  <c r="BF50" i="1"/>
  <c r="BG50" i="1"/>
  <c r="AX48" i="1"/>
  <c r="AY48" i="1"/>
  <c r="AZ48" i="1"/>
  <c r="BA48" i="1"/>
  <c r="BB48" i="1"/>
  <c r="BC48" i="1"/>
  <c r="BD48" i="1"/>
  <c r="BE48" i="1"/>
  <c r="BF48" i="1"/>
  <c r="BG48" i="1"/>
  <c r="AX52" i="1"/>
  <c r="AY52" i="1"/>
  <c r="AZ52" i="1"/>
  <c r="BA52" i="1"/>
  <c r="BB52" i="1"/>
  <c r="BC52" i="1"/>
  <c r="BD52" i="1"/>
  <c r="BE52" i="1"/>
  <c r="BF52" i="1"/>
  <c r="BG52" i="1"/>
  <c r="AX49" i="1"/>
  <c r="AY49" i="1"/>
  <c r="AZ49" i="1"/>
  <c r="BA49" i="1"/>
  <c r="BB49" i="1"/>
  <c r="BC49" i="1"/>
  <c r="BD49" i="1"/>
  <c r="BE49" i="1"/>
  <c r="BF49" i="1"/>
  <c r="BG49" i="1"/>
  <c r="AX54" i="1"/>
  <c r="AY54" i="1"/>
  <c r="AZ54" i="1"/>
  <c r="BA54" i="1"/>
  <c r="BB54" i="1"/>
  <c r="BC54" i="1"/>
  <c r="BD54" i="1"/>
  <c r="BE54" i="1"/>
  <c r="BF54" i="1"/>
  <c r="BG54" i="1"/>
  <c r="AX53" i="1"/>
  <c r="AY53" i="1"/>
  <c r="AZ53" i="1"/>
  <c r="BA53" i="1"/>
  <c r="BB53" i="1"/>
  <c r="BC53" i="1"/>
  <c r="BD53" i="1"/>
  <c r="BE53" i="1"/>
  <c r="BF53" i="1"/>
  <c r="BG53" i="1"/>
  <c r="AX56" i="1"/>
  <c r="AY56" i="1"/>
  <c r="AZ56" i="1"/>
  <c r="BA56" i="1"/>
  <c r="BB56" i="1"/>
  <c r="BC56" i="1"/>
  <c r="BD56" i="1"/>
  <c r="BE56" i="1"/>
  <c r="BF56" i="1"/>
  <c r="BG56" i="1"/>
  <c r="AX55" i="1"/>
  <c r="AY55" i="1"/>
  <c r="AZ55" i="1"/>
  <c r="BA55" i="1"/>
  <c r="BB55" i="1"/>
  <c r="BC55" i="1"/>
  <c r="BD55" i="1"/>
  <c r="BE55" i="1"/>
  <c r="BF55" i="1"/>
  <c r="BG55" i="1"/>
  <c r="AX58" i="1"/>
  <c r="AY58" i="1"/>
  <c r="AZ58" i="1"/>
  <c r="BA58" i="1"/>
  <c r="BB58" i="1"/>
  <c r="BC58" i="1"/>
  <c r="BD58" i="1"/>
  <c r="BE58" i="1"/>
  <c r="BF58" i="1"/>
  <c r="BG58" i="1"/>
  <c r="AX57" i="1"/>
  <c r="AY57" i="1"/>
  <c r="AZ57" i="1"/>
  <c r="BA57" i="1"/>
  <c r="BB57" i="1"/>
  <c r="BC57" i="1"/>
  <c r="BD57" i="1"/>
  <c r="BE57" i="1"/>
  <c r="BF57" i="1"/>
  <c r="BG57" i="1"/>
  <c r="AX59" i="1"/>
  <c r="AY59" i="1"/>
  <c r="AZ59" i="1"/>
  <c r="BA59" i="1"/>
  <c r="BB59" i="1"/>
  <c r="BC59" i="1"/>
  <c r="BD59" i="1"/>
  <c r="BE59" i="1"/>
  <c r="BF59" i="1"/>
  <c r="BG59" i="1"/>
  <c r="AX61" i="1"/>
  <c r="AY61" i="1"/>
  <c r="AZ61" i="1"/>
  <c r="BA61" i="1"/>
  <c r="BB61" i="1"/>
  <c r="BC61" i="1"/>
  <c r="BD61" i="1"/>
  <c r="BE61" i="1"/>
  <c r="BF61" i="1"/>
  <c r="BG61" i="1"/>
  <c r="AX62" i="1"/>
  <c r="AY62" i="1"/>
  <c r="AZ62" i="1"/>
  <c r="BA62" i="1"/>
  <c r="BB62" i="1"/>
  <c r="BC62" i="1"/>
  <c r="BD62" i="1"/>
  <c r="BE62" i="1"/>
  <c r="BF62" i="1"/>
  <c r="BG62" i="1"/>
  <c r="AX64" i="1"/>
  <c r="AY64" i="1"/>
  <c r="AZ64" i="1"/>
  <c r="BA64" i="1"/>
  <c r="BB64" i="1"/>
  <c r="BC64" i="1"/>
  <c r="BD64" i="1"/>
  <c r="BE64" i="1"/>
  <c r="BF64" i="1"/>
  <c r="BG64" i="1"/>
  <c r="AX63" i="1"/>
  <c r="AY63" i="1"/>
  <c r="AZ63" i="1"/>
  <c r="BA63" i="1"/>
  <c r="BB63" i="1"/>
  <c r="BC63" i="1"/>
  <c r="BD63" i="1"/>
  <c r="BE63" i="1"/>
  <c r="BF63" i="1"/>
  <c r="BG63" i="1"/>
  <c r="AX60" i="1"/>
  <c r="AY60" i="1"/>
  <c r="AZ60" i="1"/>
  <c r="BA60" i="1"/>
  <c r="BB60" i="1"/>
  <c r="BC60" i="1"/>
  <c r="BD60" i="1"/>
  <c r="BE60" i="1"/>
  <c r="BF60" i="1"/>
  <c r="BG60" i="1"/>
  <c r="AX70" i="1"/>
  <c r="AY70" i="1"/>
  <c r="AZ70" i="1"/>
  <c r="BA70" i="1"/>
  <c r="BB70" i="1"/>
  <c r="BC70" i="1"/>
  <c r="BD70" i="1"/>
  <c r="BE70" i="1"/>
  <c r="BF70" i="1"/>
  <c r="BG70" i="1"/>
  <c r="AX65" i="1"/>
  <c r="AY65" i="1"/>
  <c r="AZ65" i="1"/>
  <c r="BA65" i="1"/>
  <c r="BB65" i="1"/>
  <c r="BC65" i="1"/>
  <c r="BD65" i="1"/>
  <c r="BE65" i="1"/>
  <c r="BF65" i="1"/>
  <c r="BG65" i="1"/>
  <c r="AX68" i="1"/>
  <c r="AY68" i="1"/>
  <c r="AZ68" i="1"/>
  <c r="BA68" i="1"/>
  <c r="BB68" i="1"/>
  <c r="BC68" i="1"/>
  <c r="BD68" i="1"/>
  <c r="BE68" i="1"/>
  <c r="BF68" i="1"/>
  <c r="BG68" i="1"/>
  <c r="AX69" i="1"/>
  <c r="AY69" i="1"/>
  <c r="AZ69" i="1"/>
  <c r="BA69" i="1"/>
  <c r="BB69" i="1"/>
  <c r="BC69" i="1"/>
  <c r="BD69" i="1"/>
  <c r="BE69" i="1"/>
  <c r="BF69" i="1"/>
  <c r="BG69" i="1"/>
  <c r="AX76" i="1"/>
  <c r="AY76" i="1"/>
  <c r="AZ76" i="1"/>
  <c r="BA76" i="1"/>
  <c r="BB76" i="1"/>
  <c r="BC76" i="1"/>
  <c r="BD76" i="1"/>
  <c r="BE76" i="1"/>
  <c r="BF76" i="1"/>
  <c r="BG76" i="1"/>
  <c r="AX71" i="1"/>
  <c r="AY71" i="1"/>
  <c r="AZ71" i="1"/>
  <c r="BA71" i="1"/>
  <c r="BB71" i="1"/>
  <c r="BC71" i="1"/>
  <c r="BD71" i="1"/>
  <c r="BE71" i="1"/>
  <c r="BF71" i="1"/>
  <c r="BG71" i="1"/>
  <c r="AX73" i="1"/>
  <c r="AY73" i="1"/>
  <c r="AZ73" i="1"/>
  <c r="BA73" i="1"/>
  <c r="BB73" i="1"/>
  <c r="BC73" i="1"/>
  <c r="BD73" i="1"/>
  <c r="BE73" i="1"/>
  <c r="BF73" i="1"/>
  <c r="BG73" i="1"/>
  <c r="AX66" i="1"/>
  <c r="AY66" i="1"/>
  <c r="AZ66" i="1"/>
  <c r="BA66" i="1"/>
  <c r="BB66" i="1"/>
  <c r="BC66" i="1"/>
  <c r="BD66" i="1"/>
  <c r="BE66" i="1"/>
  <c r="BF66" i="1"/>
  <c r="BG66" i="1"/>
  <c r="AX67" i="1"/>
  <c r="AY67" i="1"/>
  <c r="AZ67" i="1"/>
  <c r="BA67" i="1"/>
  <c r="BB67" i="1"/>
  <c r="BC67" i="1"/>
  <c r="BD67" i="1"/>
  <c r="BE67" i="1"/>
  <c r="BF67" i="1"/>
  <c r="BG67" i="1"/>
  <c r="AX75" i="1"/>
  <c r="AY75" i="1"/>
  <c r="AZ75" i="1"/>
  <c r="BA75" i="1"/>
  <c r="BB75" i="1"/>
  <c r="BC75" i="1"/>
  <c r="BD75" i="1"/>
  <c r="BE75" i="1"/>
  <c r="BF75" i="1"/>
  <c r="BG75" i="1"/>
  <c r="AX79" i="1"/>
  <c r="AY79" i="1"/>
  <c r="AZ79" i="1"/>
  <c r="BA79" i="1"/>
  <c r="BB79" i="1"/>
  <c r="BC79" i="1"/>
  <c r="BD79" i="1"/>
  <c r="BE79" i="1"/>
  <c r="BF79" i="1"/>
  <c r="BG79" i="1"/>
  <c r="AX74" i="1"/>
  <c r="AY74" i="1"/>
  <c r="AZ74" i="1"/>
  <c r="BA74" i="1"/>
  <c r="BB74" i="1"/>
  <c r="BC74" i="1"/>
  <c r="BD74" i="1"/>
  <c r="BE74" i="1"/>
  <c r="BF74" i="1"/>
  <c r="BG74" i="1"/>
  <c r="AX72" i="1"/>
  <c r="AY72" i="1"/>
  <c r="AZ72" i="1"/>
  <c r="BA72" i="1"/>
  <c r="BB72" i="1"/>
  <c r="BC72" i="1"/>
  <c r="BD72" i="1"/>
  <c r="BE72" i="1"/>
  <c r="BF72" i="1"/>
  <c r="BG72" i="1"/>
  <c r="AX80" i="1"/>
  <c r="AY80" i="1"/>
  <c r="AZ80" i="1"/>
  <c r="BA80" i="1"/>
  <c r="BB80" i="1"/>
  <c r="BC80" i="1"/>
  <c r="BD80" i="1"/>
  <c r="BE80" i="1"/>
  <c r="BF80" i="1"/>
  <c r="BG80" i="1"/>
  <c r="AX78" i="1"/>
  <c r="AY78" i="1"/>
  <c r="AZ78" i="1"/>
  <c r="BA78" i="1"/>
  <c r="BB78" i="1"/>
  <c r="BC78" i="1"/>
  <c r="BD78" i="1"/>
  <c r="BE78" i="1"/>
  <c r="BF78" i="1"/>
  <c r="BG78" i="1"/>
  <c r="AX77" i="1"/>
  <c r="AY77" i="1"/>
  <c r="AZ77" i="1"/>
  <c r="BA77" i="1"/>
  <c r="BB77" i="1"/>
  <c r="BC77" i="1"/>
  <c r="BD77" i="1"/>
  <c r="BE77" i="1"/>
  <c r="BF77" i="1"/>
  <c r="BG77" i="1"/>
  <c r="AX82" i="1"/>
  <c r="AY82" i="1"/>
  <c r="AZ82" i="1"/>
  <c r="BA82" i="1"/>
  <c r="BB82" i="1"/>
  <c r="BC82" i="1"/>
  <c r="BD82" i="1"/>
  <c r="BE82" i="1"/>
  <c r="BF82" i="1"/>
  <c r="BG82" i="1"/>
  <c r="AX85" i="1"/>
  <c r="AY85" i="1"/>
  <c r="AZ85" i="1"/>
  <c r="BA85" i="1"/>
  <c r="BB85" i="1"/>
  <c r="BC85" i="1"/>
  <c r="BD85" i="1"/>
  <c r="BE85" i="1"/>
  <c r="BF85" i="1"/>
  <c r="BG85" i="1"/>
  <c r="AX88" i="1"/>
  <c r="AY88" i="1"/>
  <c r="AZ88" i="1"/>
  <c r="BA88" i="1"/>
  <c r="BB88" i="1"/>
  <c r="BC88" i="1"/>
  <c r="BD88" i="1"/>
  <c r="BE88" i="1"/>
  <c r="BF88" i="1"/>
  <c r="BG88" i="1"/>
  <c r="AX84" i="1"/>
  <c r="AY84" i="1"/>
  <c r="AZ84" i="1"/>
  <c r="BA84" i="1"/>
  <c r="BB84" i="1"/>
  <c r="BC84" i="1"/>
  <c r="BD84" i="1"/>
  <c r="BE84" i="1"/>
  <c r="BF84" i="1"/>
  <c r="BG84" i="1"/>
  <c r="AX83" i="1"/>
  <c r="AY83" i="1"/>
  <c r="AZ83" i="1"/>
  <c r="BA83" i="1"/>
  <c r="BB83" i="1"/>
  <c r="BC83" i="1"/>
  <c r="BD83" i="1"/>
  <c r="BE83" i="1"/>
  <c r="BF83" i="1"/>
  <c r="BG83" i="1"/>
  <c r="AX86" i="1"/>
  <c r="AY86" i="1"/>
  <c r="AZ86" i="1"/>
  <c r="BA86" i="1"/>
  <c r="BB86" i="1"/>
  <c r="BC86" i="1"/>
  <c r="BD86" i="1"/>
  <c r="BE86" i="1"/>
  <c r="BF86" i="1"/>
  <c r="BG86" i="1"/>
  <c r="AX81" i="1"/>
  <c r="AY81" i="1"/>
  <c r="AZ81" i="1"/>
  <c r="BA81" i="1"/>
  <c r="BB81" i="1"/>
  <c r="BC81" i="1"/>
  <c r="BD81" i="1"/>
  <c r="BE81" i="1"/>
  <c r="BF81" i="1"/>
  <c r="BG81" i="1"/>
  <c r="AX87" i="1"/>
  <c r="AY87" i="1"/>
  <c r="AZ87" i="1"/>
  <c r="BA87" i="1"/>
  <c r="BB87" i="1"/>
  <c r="BC87" i="1"/>
  <c r="BD87" i="1"/>
  <c r="BE87" i="1"/>
  <c r="BF87" i="1"/>
  <c r="BG87" i="1"/>
  <c r="AX89" i="1"/>
  <c r="AY89" i="1"/>
  <c r="AZ89" i="1"/>
  <c r="BA89" i="1"/>
  <c r="BB89" i="1"/>
  <c r="BC89" i="1"/>
  <c r="BD89" i="1"/>
  <c r="BE89" i="1"/>
  <c r="BF89" i="1"/>
  <c r="BG89" i="1"/>
  <c r="AX90" i="1"/>
  <c r="AY90" i="1"/>
  <c r="AZ90" i="1"/>
  <c r="BA90" i="1"/>
  <c r="BB90" i="1"/>
  <c r="BC90" i="1"/>
  <c r="BD90" i="1"/>
  <c r="BE90" i="1"/>
  <c r="BF90" i="1"/>
  <c r="BG90" i="1"/>
  <c r="AX92" i="1"/>
  <c r="AY92" i="1"/>
  <c r="AZ92" i="1"/>
  <c r="BA92" i="1"/>
  <c r="BB92" i="1"/>
  <c r="BC92" i="1"/>
  <c r="BD92" i="1"/>
  <c r="BE92" i="1"/>
  <c r="BF92" i="1"/>
  <c r="BG92" i="1"/>
  <c r="AX93" i="1"/>
  <c r="AY93" i="1"/>
  <c r="AZ93" i="1"/>
  <c r="BA93" i="1"/>
  <c r="BB93" i="1"/>
  <c r="BC93" i="1"/>
  <c r="BD93" i="1"/>
  <c r="BE93" i="1"/>
  <c r="BF93" i="1"/>
  <c r="BG93" i="1"/>
  <c r="AX94" i="1"/>
  <c r="AY94" i="1"/>
  <c r="AZ94" i="1"/>
  <c r="BA94" i="1"/>
  <c r="BB94" i="1"/>
  <c r="BC94" i="1"/>
  <c r="BD94" i="1"/>
  <c r="BE94" i="1"/>
  <c r="BF94" i="1"/>
  <c r="BG94" i="1"/>
  <c r="AX91" i="1"/>
  <c r="AY91" i="1"/>
  <c r="AZ91" i="1"/>
  <c r="BA91" i="1"/>
  <c r="BB91" i="1"/>
  <c r="BC91" i="1"/>
  <c r="BD91" i="1"/>
  <c r="BE91" i="1"/>
  <c r="BF91" i="1"/>
  <c r="BG91" i="1"/>
  <c r="AX96" i="1"/>
  <c r="AY96" i="1"/>
  <c r="AZ96" i="1"/>
  <c r="BA96" i="1"/>
  <c r="BB96" i="1"/>
  <c r="BC96" i="1"/>
  <c r="BD96" i="1"/>
  <c r="BE96" i="1"/>
  <c r="BF96" i="1"/>
  <c r="BG96" i="1"/>
  <c r="AX95" i="1"/>
  <c r="AY95" i="1"/>
  <c r="AZ95" i="1"/>
  <c r="BA95" i="1"/>
  <c r="BB95" i="1"/>
  <c r="BC95" i="1"/>
  <c r="BD95" i="1"/>
  <c r="BE95" i="1"/>
  <c r="BF95" i="1"/>
  <c r="BG95" i="1"/>
  <c r="AX98" i="1"/>
  <c r="AY98" i="1"/>
  <c r="AZ98" i="1"/>
  <c r="BA98" i="1"/>
  <c r="BB98" i="1"/>
  <c r="BC98" i="1"/>
  <c r="BD98" i="1"/>
  <c r="BE98" i="1"/>
  <c r="BF98" i="1"/>
  <c r="BG98" i="1"/>
  <c r="AX97" i="1"/>
  <c r="AY97" i="1"/>
  <c r="AZ97" i="1"/>
  <c r="BA97" i="1"/>
  <c r="BB97" i="1"/>
  <c r="BC97" i="1"/>
  <c r="BD97" i="1"/>
  <c r="BE97" i="1"/>
  <c r="BF97" i="1"/>
  <c r="BG97" i="1"/>
  <c r="AX99" i="1"/>
  <c r="AY99" i="1"/>
  <c r="AZ99" i="1"/>
  <c r="BA99" i="1"/>
  <c r="BB99" i="1"/>
  <c r="BC99" i="1"/>
  <c r="BD99" i="1"/>
  <c r="BE99" i="1"/>
  <c r="BF99" i="1"/>
  <c r="BG99" i="1"/>
  <c r="AX100" i="1"/>
  <c r="AY100" i="1"/>
  <c r="AZ100" i="1"/>
  <c r="BA100" i="1"/>
  <c r="BB100" i="1"/>
  <c r="BC100" i="1"/>
  <c r="BD100" i="1"/>
  <c r="BE100" i="1"/>
  <c r="BF100" i="1"/>
  <c r="BG100" i="1"/>
  <c r="AX101" i="1"/>
  <c r="AY101" i="1"/>
  <c r="AZ101" i="1"/>
  <c r="BA101" i="1"/>
  <c r="BB101" i="1"/>
  <c r="BC101" i="1"/>
  <c r="BD101" i="1"/>
  <c r="BE101" i="1"/>
  <c r="BF101" i="1"/>
  <c r="BG101" i="1"/>
  <c r="AX102" i="1"/>
  <c r="AY102" i="1"/>
  <c r="AZ102" i="1"/>
  <c r="BA102" i="1"/>
  <c r="BB102" i="1"/>
  <c r="BC102" i="1"/>
  <c r="BD102" i="1"/>
  <c r="BE102" i="1"/>
  <c r="BF102" i="1"/>
  <c r="BG102" i="1"/>
  <c r="AX13" i="1"/>
  <c r="AY13" i="1"/>
  <c r="AZ13" i="1"/>
  <c r="BA13" i="1"/>
  <c r="BB13" i="1"/>
  <c r="BC13" i="1"/>
  <c r="BD13" i="1"/>
  <c r="BE13" i="1"/>
  <c r="BF13" i="1"/>
  <c r="BG13" i="1"/>
  <c r="AX14" i="1"/>
  <c r="AY14" i="1"/>
  <c r="AZ14" i="1"/>
  <c r="BA14" i="1"/>
  <c r="BB14" i="1"/>
  <c r="BC14" i="1"/>
  <c r="BD14" i="1"/>
  <c r="BE14" i="1"/>
  <c r="BF14" i="1"/>
  <c r="BG14" i="1"/>
  <c r="AX15" i="1"/>
  <c r="AY15" i="1"/>
  <c r="AZ15" i="1"/>
  <c r="BA15" i="1"/>
  <c r="BB15" i="1"/>
  <c r="BC15" i="1"/>
  <c r="BD15" i="1"/>
  <c r="BE15" i="1"/>
  <c r="BF15" i="1"/>
  <c r="BG15" i="1"/>
  <c r="AX16" i="1"/>
  <c r="AY16" i="1"/>
  <c r="AZ16" i="1"/>
  <c r="BA16" i="1"/>
  <c r="BB16" i="1"/>
  <c r="BC16" i="1"/>
  <c r="BD16" i="1"/>
  <c r="BE16" i="1"/>
  <c r="BF16" i="1"/>
  <c r="BG16" i="1"/>
  <c r="AX17" i="1"/>
  <c r="AY17" i="1"/>
  <c r="AZ17" i="1"/>
  <c r="BA17" i="1"/>
  <c r="BB17" i="1"/>
  <c r="BC17" i="1"/>
  <c r="BD17" i="1"/>
  <c r="BE17" i="1"/>
  <c r="BF17" i="1"/>
  <c r="BG17" i="1"/>
  <c r="AX19" i="1"/>
  <c r="AY19" i="1"/>
  <c r="AZ19" i="1"/>
  <c r="BA19" i="1"/>
  <c r="BB19" i="1"/>
  <c r="BC19" i="1"/>
  <c r="BD19" i="1"/>
  <c r="BE19" i="1"/>
  <c r="BF19" i="1"/>
  <c r="BG19" i="1"/>
  <c r="AX18" i="1"/>
  <c r="AY18" i="1"/>
  <c r="AZ18" i="1"/>
  <c r="BA18" i="1"/>
  <c r="BB18" i="1"/>
  <c r="BC18" i="1"/>
  <c r="BD18" i="1"/>
  <c r="BE18" i="1"/>
  <c r="BF18" i="1"/>
  <c r="BG18" i="1"/>
  <c r="AX20" i="1"/>
  <c r="AY20" i="1"/>
  <c r="AZ20" i="1"/>
  <c r="BA20" i="1"/>
  <c r="BB20" i="1"/>
  <c r="BC20" i="1"/>
  <c r="BD20" i="1"/>
  <c r="BE20" i="1"/>
  <c r="BF20" i="1"/>
  <c r="BG20" i="1"/>
  <c r="AX21" i="1"/>
  <c r="AY21" i="1"/>
  <c r="AZ21" i="1"/>
  <c r="BA21" i="1"/>
  <c r="BB21" i="1"/>
  <c r="BC21" i="1"/>
  <c r="BD21" i="1"/>
  <c r="BE21" i="1"/>
  <c r="BF21" i="1"/>
  <c r="BG21" i="1"/>
  <c r="AX22" i="1"/>
  <c r="AY22" i="1"/>
  <c r="AZ22" i="1"/>
  <c r="BA22" i="1"/>
  <c r="BB22" i="1"/>
  <c r="BC22" i="1"/>
  <c r="BD22" i="1"/>
  <c r="BE22" i="1"/>
  <c r="BF22" i="1"/>
  <c r="BG22" i="1"/>
  <c r="AX23" i="1"/>
  <c r="AY23" i="1"/>
  <c r="AZ23" i="1"/>
  <c r="BA23" i="1"/>
  <c r="BB23" i="1"/>
  <c r="BC23" i="1"/>
  <c r="BD23" i="1"/>
  <c r="BE23" i="1"/>
  <c r="BF23" i="1"/>
  <c r="BG23" i="1"/>
  <c r="AX24" i="1"/>
  <c r="AY24" i="1"/>
  <c r="AZ24" i="1"/>
  <c r="BA24" i="1"/>
  <c r="BB24" i="1"/>
  <c r="BC24" i="1"/>
  <c r="BD24" i="1"/>
  <c r="BE24" i="1"/>
  <c r="BF24" i="1"/>
  <c r="BG24" i="1"/>
  <c r="AX26" i="1"/>
  <c r="AY26" i="1"/>
  <c r="AZ26" i="1"/>
  <c r="BA26" i="1"/>
  <c r="BB26" i="1"/>
  <c r="BC26" i="1"/>
  <c r="BD26" i="1"/>
  <c r="BE26" i="1"/>
  <c r="BF26" i="1"/>
  <c r="BG26" i="1"/>
  <c r="AX25" i="1"/>
  <c r="AY25" i="1"/>
  <c r="AZ25" i="1"/>
  <c r="BA25" i="1"/>
  <c r="BB25" i="1"/>
  <c r="BC25" i="1"/>
  <c r="BD25" i="1"/>
  <c r="BE25" i="1"/>
  <c r="BF25" i="1"/>
  <c r="BG25" i="1"/>
  <c r="AX27" i="1"/>
  <c r="AY27" i="1"/>
  <c r="AZ27" i="1"/>
  <c r="BA27" i="1"/>
  <c r="BB27" i="1"/>
  <c r="BC27" i="1"/>
  <c r="BD27" i="1"/>
  <c r="BE27" i="1"/>
  <c r="BF27" i="1"/>
  <c r="BG27" i="1"/>
  <c r="AX29" i="1"/>
  <c r="AY29" i="1"/>
  <c r="AZ29" i="1"/>
  <c r="BA29" i="1"/>
  <c r="BB29" i="1"/>
  <c r="BC29" i="1"/>
  <c r="BD29" i="1"/>
  <c r="BE29" i="1"/>
  <c r="BF29" i="1"/>
  <c r="BG29" i="1"/>
  <c r="AX28" i="1"/>
  <c r="AY28" i="1"/>
  <c r="AZ28" i="1"/>
  <c r="BA28" i="1"/>
  <c r="BB28" i="1"/>
  <c r="BC28" i="1"/>
  <c r="BD28" i="1"/>
  <c r="BE28" i="1"/>
  <c r="BF28" i="1"/>
  <c r="BG28" i="1"/>
  <c r="AX30" i="1"/>
  <c r="AY30" i="1"/>
  <c r="AZ30" i="1"/>
  <c r="BA30" i="1"/>
  <c r="BB30" i="1"/>
  <c r="BC30" i="1"/>
  <c r="BD30" i="1"/>
  <c r="BE30" i="1"/>
  <c r="BF30" i="1"/>
  <c r="BG30" i="1"/>
  <c r="AX32" i="1"/>
  <c r="AY32" i="1"/>
  <c r="AZ32" i="1"/>
  <c r="BA32" i="1"/>
  <c r="BB32" i="1"/>
  <c r="BC32" i="1"/>
  <c r="BD32" i="1"/>
  <c r="BE32" i="1"/>
  <c r="BF32" i="1"/>
  <c r="BG32" i="1"/>
  <c r="AX31" i="1"/>
  <c r="AY31" i="1"/>
  <c r="AZ31" i="1"/>
  <c r="BA31" i="1"/>
  <c r="BB31" i="1"/>
  <c r="BC31" i="1"/>
  <c r="BD31" i="1"/>
  <c r="BE31" i="1"/>
  <c r="BF31" i="1"/>
  <c r="BG31" i="1"/>
  <c r="BG3" i="1"/>
  <c r="BF3" i="1"/>
  <c r="BE3" i="1"/>
  <c r="BD3" i="1"/>
  <c r="BC3" i="1"/>
  <c r="BB3" i="1"/>
  <c r="BA3" i="1"/>
  <c r="AZ3" i="1"/>
  <c r="AY3" i="1"/>
  <c r="BI26" i="1" l="1"/>
  <c r="BI92" i="1"/>
  <c r="BI63" i="1"/>
  <c r="BI56" i="1"/>
  <c r="BI33" i="1"/>
  <c r="BI99" i="1"/>
  <c r="BI52" i="1"/>
  <c r="BI51" i="1"/>
  <c r="BI45" i="1"/>
  <c r="BI31" i="1"/>
  <c r="BI29" i="1"/>
  <c r="BI24" i="1"/>
  <c r="BI20" i="1"/>
  <c r="BI16" i="1"/>
  <c r="BI102" i="1"/>
  <c r="BI97" i="1"/>
  <c r="BI91" i="1"/>
  <c r="BI90" i="1"/>
  <c r="BI86" i="1"/>
  <c r="BI85" i="1"/>
  <c r="BI80" i="1"/>
  <c r="BI75" i="1"/>
  <c r="BI71" i="1"/>
  <c r="BI65" i="1"/>
  <c r="BI64" i="1"/>
  <c r="BI57" i="1"/>
  <c r="BI53" i="1"/>
  <c r="BI48" i="1"/>
  <c r="BI44" i="1"/>
  <c r="BI42" i="1"/>
  <c r="BI38" i="1"/>
  <c r="BI37" i="1"/>
  <c r="BI21" i="1"/>
  <c r="BI96" i="1"/>
  <c r="BI88" i="1"/>
  <c r="BI73" i="1"/>
  <c r="BI59" i="1"/>
  <c r="BI13" i="1"/>
  <c r="BI79" i="1"/>
  <c r="BI27" i="1"/>
  <c r="BI23" i="1"/>
  <c r="BI18" i="1"/>
  <c r="BI15" i="1"/>
  <c r="BI101" i="1"/>
  <c r="BI98" i="1"/>
  <c r="BI94" i="1"/>
  <c r="BI89" i="1"/>
  <c r="BI83" i="1"/>
  <c r="BI82" i="1"/>
  <c r="BI72" i="1"/>
  <c r="BI67" i="1"/>
  <c r="BI76" i="1"/>
  <c r="BI70" i="1"/>
  <c r="BI62" i="1"/>
  <c r="BI58" i="1"/>
  <c r="BI54" i="1"/>
  <c r="BI50" i="1"/>
  <c r="BI41" i="1"/>
  <c r="BI40" i="1"/>
  <c r="BI36" i="1"/>
  <c r="BI35" i="1"/>
  <c r="BI28" i="1"/>
  <c r="BI81" i="1"/>
  <c r="BI39" i="1"/>
  <c r="BI32" i="1"/>
  <c r="BI3" i="1"/>
  <c r="BI17" i="1"/>
  <c r="BI78" i="1"/>
  <c r="BI68" i="1"/>
  <c r="BI30" i="1"/>
  <c r="BI25" i="1"/>
  <c r="BI22" i="1"/>
  <c r="BI19" i="1"/>
  <c r="BI14" i="1"/>
  <c r="BI100" i="1"/>
  <c r="BI95" i="1"/>
  <c r="BI93" i="1"/>
  <c r="BI87" i="1"/>
  <c r="BI84" i="1"/>
  <c r="BI77" i="1"/>
  <c r="BI74" i="1"/>
  <c r="BI66" i="1"/>
  <c r="BI69" i="1"/>
  <c r="BI60" i="1"/>
  <c r="BI61" i="1"/>
  <c r="BI55" i="1"/>
  <c r="BI49" i="1"/>
  <c r="BI47" i="1"/>
  <c r="BI46" i="1"/>
  <c r="BI43" i="1"/>
  <c r="BI34" i="1"/>
</calcChain>
</file>

<file path=xl/sharedStrings.xml><?xml version="1.0" encoding="utf-8"?>
<sst xmlns="http://schemas.openxmlformats.org/spreadsheetml/2006/main" count="463" uniqueCount="192">
  <si>
    <t>RacerName</t>
  </si>
  <si>
    <t>Total</t>
  </si>
  <si>
    <t>Lewis Manley</t>
  </si>
  <si>
    <t>Bradley Philpot</t>
  </si>
  <si>
    <t>Ruben Boutens</t>
  </si>
  <si>
    <t>Sean Brierley</t>
  </si>
  <si>
    <t>Jonathan Elliott</t>
  </si>
  <si>
    <t>Robert Duma</t>
  </si>
  <si>
    <t>Michael Weddell</t>
  </si>
  <si>
    <t>Sam Spinnael</t>
  </si>
  <si>
    <t>Gary Jones</t>
  </si>
  <si>
    <t>Ramon Pineiro</t>
  </si>
  <si>
    <t>Tyler Mays</t>
  </si>
  <si>
    <t>Steve Gray</t>
  </si>
  <si>
    <t>Slawek Piskorz</t>
  </si>
  <si>
    <t>Ryan Smith</t>
  </si>
  <si>
    <t>Robin Kassam</t>
  </si>
  <si>
    <t>Kyle Power</t>
  </si>
  <si>
    <t>Andrew Duff</t>
  </si>
  <si>
    <t>Sam Slater</t>
  </si>
  <si>
    <t>Adam Davis</t>
  </si>
  <si>
    <t>Tim Andrew</t>
  </si>
  <si>
    <t>Sebastian Raikkonen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</si>
  <si>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</si>
  <si>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</si>
  <si>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</si>
  <si>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</si>
  <si>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</si>
  <si>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</si>
  <si>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</si>
  <si>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</si>
  <si>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</si>
  <si>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</si>
  <si>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</si>
  <si>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</si>
  <si>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</si>
  <si>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</si>
  <si>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</si>
  <si>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Race 16</t>
  </si>
  <si>
    <t>Race 17</t>
  </si>
  <si>
    <t>Race 18</t>
  </si>
  <si>
    <t>Race 19</t>
  </si>
  <si>
    <t>Race 20</t>
  </si>
  <si>
    <t>Race 21</t>
  </si>
  <si>
    <t>Race 22</t>
  </si>
  <si>
    <t>Race 23</t>
  </si>
  <si>
    <t>Race 24</t>
  </si>
  <si>
    <t>Race 25</t>
  </si>
  <si>
    <t>Race 26</t>
  </si>
  <si>
    <t>Race 27</t>
  </si>
  <si>
    <t>Race 28</t>
  </si>
  <si>
    <t>Race 29</t>
  </si>
  <si>
    <t>Race 30</t>
  </si>
  <si>
    <t>Race 31</t>
  </si>
  <si>
    <t>Race 32</t>
  </si>
  <si>
    <t>Race 33</t>
  </si>
  <si>
    <t>Race 34</t>
  </si>
  <si>
    <t>Race 35</t>
  </si>
  <si>
    <t>Race 36</t>
  </si>
  <si>
    <t>Race 37</t>
  </si>
  <si>
    <t>Race 38</t>
  </si>
  <si>
    <t>Race 39</t>
  </si>
  <si>
    <t>Race 40</t>
  </si>
  <si>
    <t>Pos</t>
  </si>
  <si>
    <t>Semi 1</t>
  </si>
  <si>
    <t>Semi 2</t>
  </si>
  <si>
    <t>Semi 3</t>
  </si>
  <si>
    <t># of 2nd Places</t>
  </si>
  <si>
    <t># of 1st Places</t>
  </si>
  <si>
    <t># of 3rd Places</t>
  </si>
  <si>
    <t># of 4th Places</t>
  </si>
  <si>
    <t># of 5th Places</t>
  </si>
  <si>
    <t># of 6th Places</t>
  </si>
  <si>
    <t># of 7th Places</t>
  </si>
  <si>
    <t># of 8th Places</t>
  </si>
  <si>
    <t># of 9th Places</t>
  </si>
  <si>
    <t># of 10th Places</t>
  </si>
  <si>
    <t># of Races Driven</t>
  </si>
  <si>
    <t>Pos in Final</t>
  </si>
  <si>
    <t>Chris Daines</t>
  </si>
  <si>
    <t>Patryk Nieroda</t>
  </si>
  <si>
    <t>Calum Conway</t>
  </si>
  <si>
    <t>Dan Healey</t>
  </si>
  <si>
    <t>Owen Burton</t>
  </si>
  <si>
    <t>Ross O'meara</t>
  </si>
  <si>
    <t>Ben Benneyworth</t>
  </si>
  <si>
    <t>Simon Cleaver</t>
  </si>
  <si>
    <t>Joris Sturm</t>
  </si>
  <si>
    <t>Gary Llewellyn</t>
  </si>
  <si>
    <t>Richard Jute</t>
  </si>
  <si>
    <t>Matthew West</t>
  </si>
  <si>
    <t>Stephen King</t>
  </si>
  <si>
    <t>Dwayne Stoddart</t>
  </si>
  <si>
    <t>Derek Jones</t>
  </si>
  <si>
    <t>Arnaud Tinet</t>
  </si>
  <si>
    <t>Shaun Mcgrath</t>
  </si>
  <si>
    <t>Yoan Medart</t>
  </si>
  <si>
    <t>Ed White</t>
  </si>
  <si>
    <t>Logan Sougne</t>
  </si>
  <si>
    <t>Christophe Verhoeven</t>
  </si>
  <si>
    <t>Connor Marsh</t>
  </si>
  <si>
    <t>Dante Dhillon</t>
  </si>
  <si>
    <t>Marcel Hollink</t>
  </si>
  <si>
    <t>Lee Hackett</t>
  </si>
  <si>
    <t>Marc Meulemeester</t>
  </si>
  <si>
    <t>Daniel Truman</t>
  </si>
  <si>
    <t>Andy Meulemeester</t>
  </si>
  <si>
    <t>Emile Hollink</t>
  </si>
  <si>
    <t>Mario Blanco Gonzalez</t>
  </si>
  <si>
    <t>Gavin Williams</t>
  </si>
  <si>
    <t>Adam Preston</t>
  </si>
  <si>
    <t>Phil Prior</t>
  </si>
  <si>
    <t>Fastest Lap</t>
  </si>
  <si>
    <t>Michal Grzyb</t>
  </si>
  <si>
    <t>Brandon Williams</t>
  </si>
  <si>
    <t>Dean Hale</t>
  </si>
  <si>
    <t>Guillermo van Pamelen</t>
  </si>
  <si>
    <t>Wojtek Grzyb</t>
  </si>
  <si>
    <t>Mateusz Matys</t>
  </si>
  <si>
    <t>Opnithi Puyato</t>
  </si>
  <si>
    <t>Lukas Englicky</t>
  </si>
  <si>
    <t>Matej Vrana</t>
  </si>
  <si>
    <t>Adrian Ziejewski</t>
  </si>
  <si>
    <t>Mariusz Nowicki</t>
  </si>
  <si>
    <t>George Lovell</t>
  </si>
  <si>
    <t>Bradley Sheppard</t>
  </si>
  <si>
    <t>Matt Bartsch</t>
  </si>
  <si>
    <t>Philippe Denooz</t>
  </si>
  <si>
    <t>Jamie Henderson</t>
  </si>
  <si>
    <t>Remik Drzazga</t>
  </si>
  <si>
    <t>Jim Lovell</t>
  </si>
  <si>
    <t>Darren Bird Pearce</t>
  </si>
  <si>
    <t>Ben Churchill</t>
  </si>
  <si>
    <t>Paul Ozanne</t>
  </si>
  <si>
    <t>Jessica Alexander</t>
  </si>
  <si>
    <t>Arron Pullan</t>
  </si>
  <si>
    <t>Dan Chambers</t>
  </si>
  <si>
    <t>Gregory Laporte</t>
  </si>
  <si>
    <t>Pete Leppan</t>
  </si>
  <si>
    <t>Lukasz Nieroda</t>
  </si>
  <si>
    <t>James Marshall</t>
  </si>
  <si>
    <t>Dan Grocott</t>
  </si>
  <si>
    <t>Greg Smith</t>
  </si>
  <si>
    <t>Sebastian Borek</t>
  </si>
  <si>
    <t>Jake Campbell-mills</t>
  </si>
  <si>
    <t>Mike Seabourne</t>
  </si>
  <si>
    <t>Carl Stephens</t>
  </si>
  <si>
    <t>Ryan Jones</t>
  </si>
  <si>
    <t>John-Mark Sisman</t>
  </si>
  <si>
    <t>Matthew Parker</t>
  </si>
  <si>
    <t>Tom Eastwood</t>
  </si>
  <si>
    <t>Stephen Williams</t>
  </si>
  <si>
    <t>Harvey Baul</t>
  </si>
  <si>
    <t>Joe Llewellyn</t>
  </si>
  <si>
    <t>Ciaran Gallagher</t>
  </si>
  <si>
    <t>Jack Bebbington</t>
  </si>
  <si>
    <t>Vincent Osborne</t>
  </si>
  <si>
    <t>Fergal Ludlow</t>
  </si>
  <si>
    <t>Tomasz Krakowski</t>
  </si>
  <si>
    <t>South Coast Karting</t>
  </si>
  <si>
    <t>Work In Progress</t>
  </si>
  <si>
    <t>Team Ainsley</t>
  </si>
  <si>
    <t>Young Guns</t>
  </si>
  <si>
    <t>Dirty Country</t>
  </si>
  <si>
    <t>Traxxis</t>
  </si>
  <si>
    <t>Hussarya Karting Poland</t>
  </si>
  <si>
    <t>Points</t>
  </si>
  <si>
    <t>Team</t>
  </si>
  <si>
    <t>BlueStar Racing Team</t>
  </si>
  <si>
    <t>The Beerlievers</t>
  </si>
  <si>
    <t>MG Racing</t>
  </si>
  <si>
    <t>The Bandsome Hastards</t>
  </si>
  <si>
    <t>Harry Carriers</t>
  </si>
  <si>
    <t>Formula Fast Locals</t>
  </si>
  <si>
    <t>Irn Bru Racing Team</t>
  </si>
  <si>
    <t>KartPlanet RT</t>
  </si>
  <si>
    <t>Project 4 Frogs</t>
  </si>
  <si>
    <t>Mad Brothers' Racing Team</t>
  </si>
  <si>
    <t>Seba Racing Team</t>
  </si>
  <si>
    <t>Giant Killers</t>
  </si>
  <si>
    <t>Suffolk N Slow</t>
  </si>
  <si>
    <t>303 Racing Team</t>
  </si>
  <si>
    <t>BlueStar 2</t>
  </si>
  <si>
    <t>Scruffy Bear Live Stream</t>
  </si>
  <si>
    <t>Norfolk and Chance</t>
  </si>
  <si>
    <t>Scruffy Bear SMR Racing</t>
  </si>
  <si>
    <t>GSR Racing</t>
  </si>
  <si>
    <t>Super Sonic</t>
  </si>
  <si>
    <t>Media Moguls</t>
  </si>
  <si>
    <t>The Flying Mavericks</t>
  </si>
  <si>
    <t>Wildcard Racing</t>
  </si>
  <si>
    <t>Ludlow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</si>
</sst>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Verdana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8"/>
      <color theme="1"/>
      <name val="Verdana"/>
      <family val="2"/>
    </font>
    <font>
      <sz val="10"/>
      <color theme="1"/>
      <name val="Calibri"/>
      <family val="2"/>
      <scheme val="minor"/>
    </font>
    <font>
      <sz val="9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textRotation="90" wrapText="1"/>
    </xf>
    <xf numFmtId="0" fontId="7" fillId="2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/>
    </xf>
    <xf numFmtId="0" fontId="5" fillId="3" borderId="30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7" fillId="8" borderId="21" xfId="0" applyFont="1" applyFill="1" applyBorder="1" applyAlignment="1">
      <alignment horizontal="center" vertical="center" textRotation="90" wrapText="1"/>
    </xf>
    <xf numFmtId="0" fontId="7" fillId="8" borderId="28" xfId="0" applyFont="1" applyFill="1" applyBorder="1" applyAlignment="1">
      <alignment horizontal="center" vertical="center" textRotation="90" wrapText="1"/>
    </xf>
    <xf numFmtId="0" fontId="7" fillId="9" borderId="29" xfId="0" applyFont="1" applyFill="1" applyBorder="1" applyAlignment="1">
      <alignment horizontal="center" vertical="center" textRotation="90" wrapText="1"/>
    </xf>
    <xf numFmtId="0" fontId="7" fillId="9" borderId="21" xfId="0" applyFont="1" applyFill="1" applyBorder="1" applyAlignment="1">
      <alignment horizontal="center" vertical="center" textRotation="90" wrapText="1"/>
    </xf>
    <xf numFmtId="0" fontId="7" fillId="7" borderId="21" xfId="0" applyFont="1" applyFill="1" applyBorder="1" applyAlignment="1">
      <alignment horizontal="center" vertical="center" textRotation="90" wrapText="1"/>
    </xf>
    <xf numFmtId="0" fontId="7" fillId="6" borderId="21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8" fillId="2" borderId="34" xfId="0" applyFont="1" applyFill="1" applyBorder="1" applyAlignment="1">
      <alignment horizontal="center" vertical="center" textRotation="90" wrapText="1"/>
    </xf>
    <xf numFmtId="0" fontId="6" fillId="3" borderId="3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10" borderId="1" xfId="0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vertical="top" wrapText="1"/>
    </xf>
    <xf numFmtId="0" fontId="6" fillId="0" borderId="3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0" xfId="0" pivotButton="1" applyFont="1"/>
    <xf numFmtId="0" fontId="5" fillId="4" borderId="3" xfId="0" applyFont="1" applyFill="1" applyBorder="1" applyAlignment="1">
      <alignment vertical="center" wrapText="1"/>
    </xf>
  </cellXfs>
  <cellStyles count="1">
    <cellStyle name="Normal" xfId="0" builtinId="0"/>
  </cellStyles>
  <dxfs count="12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00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f" refreshedDate="43487.132676388886" createdVersion="5" refreshedVersion="5" minRefreshableVersion="3" recordCount="100">
  <cacheSource type="worksheet">
    <worksheetSource ref="B2:BI102" sheet="BRKC 2019 Driver Championship"/>
  </cacheSource>
  <cacheFields count="60">
    <cacheField name="Pos" numFmtId="0">
      <sharedItems containsSemiMixedTypes="0" containsString="0" containsNumber="1" containsInteger="1" minValue="1" maxValue="100"/>
    </cacheField>
    <cacheField name="RacerName" numFmtId="0">
      <sharedItems count="100">
        <s v="Ruben Boutens"/>
        <s v="Ed White"/>
        <s v="Michal Grzyb"/>
        <s v="Lee Hackett"/>
        <s v="Lewis Manley"/>
        <s v="Yoan Medart"/>
        <s v="Logan Sougne"/>
        <s v="Patryk Nieroda"/>
        <s v="Brandon Williams"/>
        <s v="Dean Hale"/>
        <s v="Dan Healey"/>
        <s v="Guillermo van Pamelen"/>
        <s v="Wojtek Grzyb"/>
        <s v="Sam Spinnael"/>
        <s v="Sean Brierley"/>
        <s v="Chris Daines"/>
        <s v="Ryan Smith"/>
        <s v="Mateusz Matys"/>
        <s v="Connor Marsh"/>
        <s v="Opnithi Puyato"/>
        <s v="Dante Dhillon"/>
        <s v="Lukas Englicky"/>
        <s v="Christophe Verhoeven"/>
        <s v="Bradley Philpot"/>
        <s v="Matej Vrana"/>
        <s v="Adrian Ziejewski"/>
        <s v="Mariusz Nowicki"/>
        <s v="Michael Weddell"/>
        <s v="George Lovell"/>
        <s v="Marcel Hollink"/>
        <s v="Bradley Sheppard"/>
        <s v="Richard Jute"/>
        <s v="Gary Llewellyn"/>
        <s v="Jonathan Elliott"/>
        <s v="Owen Burton"/>
        <s v="Matt Bartsch"/>
        <s v="Philippe Denooz"/>
        <s v="Marc Meulemeester"/>
        <s v="Slawek Piskorz"/>
        <s v="Joris Sturm"/>
        <s v="Jamie Henderson"/>
        <s v="Mario Blanco Gonzalez"/>
        <s v="Remik Drzazga"/>
        <s v="Jim Lovell"/>
        <s v="Ross O'meara"/>
        <s v="Daniel Truman"/>
        <s v="Kyle Power"/>
        <s v="Sam Slater"/>
        <s v="Gary Jones"/>
        <s v="Tyler Mays"/>
        <s v="Ramon Pineiro"/>
        <s v="Adam Davis"/>
        <s v="Robert Duma"/>
        <s v="Robin Kassam"/>
        <s v="Darren Bird Pearce"/>
        <s v="Ben Churchill"/>
        <s v="Andrew Duff"/>
        <s v="Emile Hollink"/>
        <s v="Steve Gray"/>
        <s v="Paul Ozanne"/>
        <s v="Stephen King"/>
        <s v="Calum Conway"/>
        <s v="Jessica Alexander"/>
        <s v="Arron Pullan"/>
        <s v="Andy Meulemeester"/>
        <s v="Phil Prior"/>
        <s v="Dan Chambers"/>
        <s v="Gregory Laporte"/>
        <s v="Pete Leppan"/>
        <s v="Simon Cleaver"/>
        <s v="Lukasz Nieroda"/>
        <s v="Arnaud Tinet"/>
        <s v="Matthew West"/>
        <s v="Gavin Williams"/>
        <s v="Ben Benneyworth"/>
        <s v="Adam Preston"/>
        <s v="Tim Andrew"/>
        <s v="James Marshall"/>
        <s v="Dwayne Stoddart"/>
        <s v="Sebastian Raikkonen"/>
        <s v="Dan Grocott"/>
        <s v="Derek Jones"/>
        <s v="Greg Smith"/>
        <s v="Sebastian Borek"/>
        <s v="Jake Campbell-mills"/>
        <s v="Mike Seabourne"/>
        <s v="Carl Stephens"/>
        <s v="Ryan Jones"/>
        <s v="John-Mark Sisman"/>
        <s v="Matthew Parker"/>
        <s v="Tom Eastwood"/>
        <s v="Stephen Williams"/>
        <s v="Harvey Baul"/>
        <s v="Joe Llewellyn"/>
        <s v="Ciaran Gallagher"/>
        <s v="Jack Bebbington"/>
        <s v="Vincent Osborne"/>
        <s v="Fergal Ludlow"/>
        <s v="Shaun Mcgrath"/>
        <s v="Tomasz Krakowski"/>
      </sharedItems>
    </cacheField>
    <cacheField name="Team" numFmtId="0">
      <sharedItems containsBlank="1" count="32">
        <s v="BlueStar Racing Team"/>
        <s v="The Beerlievers"/>
        <s v="MG Racing"/>
        <s v="Formula Fast Locals"/>
        <s v="Hussarya Karting Poland"/>
        <s v="Harry Carriers"/>
        <s v="Suffolk N Slow"/>
        <s v="The Bandsome Hastards"/>
        <s v="Traxxis"/>
        <s v="Project 4 Frogs"/>
        <s v="Irn Bru Racing Team"/>
        <s v="Seba Racing Team"/>
        <s v="Young Guns"/>
        <s v="BlueStar 2"/>
        <s v="KartPlanet RT"/>
        <s v="Dirty Country"/>
        <s v="South Coast Karting"/>
        <s v="Work In Progress"/>
        <s v="Team Ainsley"/>
        <m/>
        <s v="Mad Brothers' Racing Team"/>
        <s v="303 Racing Team"/>
        <s v="Giant Killers"/>
        <s v="Norfolk and Chance"/>
        <s v="Scruffy Bear Live Stream"/>
        <s v="GSR Racing"/>
        <s v="Media Moguls"/>
        <s v="Super Sonic"/>
        <s v="Scruffy Bear SMR Racing"/>
        <s v="The Flying Mavericks"/>
        <s v="Wildcard Racing"/>
        <s v="Ludlow Racing"/>
      </sharedItems>
    </cacheField>
    <cacheField name="Race 1" numFmtId="0">
      <sharedItems containsString="0" containsBlank="1" containsNumber="1" containsInteger="1" minValue="1" maxValue="10"/>
    </cacheField>
    <cacheField name="Race 2" numFmtId="0">
      <sharedItems containsString="0" containsBlank="1" containsNumber="1" containsInteger="1" minValue="1" maxValue="10"/>
    </cacheField>
    <cacheField name="Race 3" numFmtId="0">
      <sharedItems containsString="0" containsBlank="1" containsNumber="1" containsInteger="1" minValue="1" maxValue="10"/>
    </cacheField>
    <cacheField name="Race 4" numFmtId="0">
      <sharedItems containsString="0" containsBlank="1" containsNumber="1" containsInteger="1" minValue="1" maxValue="10"/>
    </cacheField>
    <cacheField name="Race 5" numFmtId="0">
      <sharedItems containsString="0" containsBlank="1" containsNumber="1" containsInteger="1" minValue="1" maxValue="10"/>
    </cacheField>
    <cacheField name="Race 6" numFmtId="0">
      <sharedItems containsString="0" containsBlank="1" containsNumber="1" containsInteger="1" minValue="1" maxValue="10"/>
    </cacheField>
    <cacheField name="Race 7" numFmtId="0">
      <sharedItems containsString="0" containsBlank="1" containsNumber="1" containsInteger="1" minValue="1" maxValue="10"/>
    </cacheField>
    <cacheField name="Race 8" numFmtId="0">
      <sharedItems containsString="0" containsBlank="1" containsNumber="1" containsInteger="1" minValue="1" maxValue="10"/>
    </cacheField>
    <cacheField name="Race 9" numFmtId="0">
      <sharedItems containsString="0" containsBlank="1" containsNumber="1" containsInteger="1" minValue="1" maxValue="10"/>
    </cacheField>
    <cacheField name="Race 10" numFmtId="0">
      <sharedItems containsString="0" containsBlank="1" containsNumber="1" containsInteger="1" minValue="1" maxValue="10"/>
    </cacheField>
    <cacheField name="Race 11" numFmtId="0">
      <sharedItems containsString="0" containsBlank="1" containsNumber="1" containsInteger="1" minValue="1" maxValue="10"/>
    </cacheField>
    <cacheField name="Race 12" numFmtId="0">
      <sharedItems containsString="0" containsBlank="1" containsNumber="1" containsInteger="1" minValue="1" maxValue="10"/>
    </cacheField>
    <cacheField name="Race 13" numFmtId="0">
      <sharedItems containsString="0" containsBlank="1" containsNumber="1" containsInteger="1" minValue="1" maxValue="10"/>
    </cacheField>
    <cacheField name="Race 14" numFmtId="0">
      <sharedItems containsString="0" containsBlank="1" containsNumber="1" containsInteger="1" minValue="1" maxValue="10"/>
    </cacheField>
    <cacheField name="Race 15" numFmtId="0">
      <sharedItems containsString="0" containsBlank="1" containsNumber="1" containsInteger="1" minValue="1" maxValue="10"/>
    </cacheField>
    <cacheField name="Race 16" numFmtId="0">
      <sharedItems containsString="0" containsBlank="1" containsNumber="1" containsInteger="1" minValue="1" maxValue="10"/>
    </cacheField>
    <cacheField name="Race 17" numFmtId="0">
      <sharedItems containsString="0" containsBlank="1" containsNumber="1" containsInteger="1" minValue="1" maxValue="10"/>
    </cacheField>
    <cacheField name="Race 18" numFmtId="0">
      <sharedItems containsString="0" containsBlank="1" containsNumber="1" containsInteger="1" minValue="1" maxValue="10"/>
    </cacheField>
    <cacheField name="Race 19" numFmtId="0">
      <sharedItems containsString="0" containsBlank="1" containsNumber="1" containsInteger="1" minValue="1" maxValue="10"/>
    </cacheField>
    <cacheField name="Race 20" numFmtId="0">
      <sharedItems containsString="0" containsBlank="1" containsNumber="1" containsInteger="1" minValue="1" maxValue="10"/>
    </cacheField>
    <cacheField name="Race 21" numFmtId="0">
      <sharedItems containsString="0" containsBlank="1" containsNumber="1" containsInteger="1" minValue="1" maxValue="10"/>
    </cacheField>
    <cacheField name="Race 22" numFmtId="0">
      <sharedItems containsString="0" containsBlank="1" containsNumber="1" containsInteger="1" minValue="1" maxValue="10"/>
    </cacheField>
    <cacheField name="Race 23" numFmtId="0">
      <sharedItems containsString="0" containsBlank="1" containsNumber="1" containsInteger="1" minValue="1" maxValue="10"/>
    </cacheField>
    <cacheField name="Race 24" numFmtId="0">
      <sharedItems containsString="0" containsBlank="1" containsNumber="1" containsInteger="1" minValue="1" maxValue="10"/>
    </cacheField>
    <cacheField name="Race 25" numFmtId="0">
      <sharedItems containsString="0" containsBlank="1" containsNumber="1" containsInteger="1" minValue="1" maxValue="10"/>
    </cacheField>
    <cacheField name="Race 26" numFmtId="0">
      <sharedItems containsString="0" containsBlank="1" containsNumber="1" containsInteger="1" minValue="1" maxValue="10"/>
    </cacheField>
    <cacheField name="Race 27" numFmtId="0">
      <sharedItems containsString="0" containsBlank="1" containsNumber="1" containsInteger="1" minValue="1" maxValue="10"/>
    </cacheField>
    <cacheField name="Race 28" numFmtId="0">
      <sharedItems containsString="0" containsBlank="1" containsNumber="1" containsInteger="1" minValue="1" maxValue="10"/>
    </cacheField>
    <cacheField name="Race 29" numFmtId="0">
      <sharedItems containsString="0" containsBlank="1" containsNumber="1" containsInteger="1" minValue="1" maxValue="10"/>
    </cacheField>
    <cacheField name="Race 30" numFmtId="0">
      <sharedItems containsString="0" containsBlank="1" containsNumber="1" containsInteger="1" minValue="1" maxValue="10"/>
    </cacheField>
    <cacheField name="Race 31" numFmtId="0">
      <sharedItems containsString="0" containsBlank="1" containsNumber="1" containsInteger="1" minValue="1" maxValue="10"/>
    </cacheField>
    <cacheField name="Race 32" numFmtId="0">
      <sharedItems containsString="0" containsBlank="1" containsNumber="1" containsInteger="1" minValue="1" maxValue="10"/>
    </cacheField>
    <cacheField name="Race 33" numFmtId="0">
      <sharedItems containsString="0" containsBlank="1" containsNumber="1" containsInteger="1" minValue="1" maxValue="10"/>
    </cacheField>
    <cacheField name="Race 34" numFmtId="0">
      <sharedItems containsString="0" containsBlank="1" containsNumber="1" containsInteger="1" minValue="1" maxValue="10"/>
    </cacheField>
    <cacheField name="Race 35" numFmtId="0">
      <sharedItems containsString="0" containsBlank="1" containsNumber="1" containsInteger="1" minValue="1" maxValue="10"/>
    </cacheField>
    <cacheField name="Race 36" numFmtId="0">
      <sharedItems containsString="0" containsBlank="1" containsNumber="1" containsInteger="1" minValue="1" maxValue="10"/>
    </cacheField>
    <cacheField name="Race 37" numFmtId="0">
      <sharedItems containsString="0" containsBlank="1" containsNumber="1" containsInteger="1" minValue="1" maxValue="10"/>
    </cacheField>
    <cacheField name="Race 38" numFmtId="0">
      <sharedItems containsString="0" containsBlank="1" containsNumber="1" containsInteger="1" minValue="1" maxValue="10"/>
    </cacheField>
    <cacheField name="Race 39" numFmtId="0">
      <sharedItems containsString="0" containsBlank="1" containsNumber="1" containsInteger="1" minValue="1" maxValue="10"/>
    </cacheField>
    <cacheField name="Race 40" numFmtId="0">
      <sharedItems containsString="0" containsBlank="1" containsNumber="1" containsInteger="1" minValue="1" maxValue="10"/>
    </cacheField>
    <cacheField name="Semi 1" numFmtId="0">
      <sharedItems containsString="0" containsBlank="1" containsNumber="1" containsInteger="1" minValue="1" maxValue="10"/>
    </cacheField>
    <cacheField name="Semi 2" numFmtId="0">
      <sharedItems containsString="0" containsBlank="1" containsNumber="1" containsInteger="1" minValue="1" maxValue="10"/>
    </cacheField>
    <cacheField name="Semi 3" numFmtId="0">
      <sharedItems containsString="0" containsBlank="1" containsNumber="1" containsInteger="1" minValue="1" maxValue="10"/>
    </cacheField>
    <cacheField name="Pos in Final" numFmtId="0">
      <sharedItems containsString="0" containsBlank="1" containsNumber="1" containsInteger="1" minValue="1" maxValue="10"/>
    </cacheField>
    <cacheField name="Total" numFmtId="0">
      <sharedItems containsSemiMixedTypes="0" containsString="0" containsNumber="1" containsInteger="1" minValue="4" maxValue="48"/>
    </cacheField>
    <cacheField name="# of 1st Places" numFmtId="0">
      <sharedItems containsSemiMixedTypes="0" containsString="0" containsNumber="1" containsInteger="1" minValue="0" maxValue="3"/>
    </cacheField>
    <cacheField name="# of 2nd Places" numFmtId="0">
      <sharedItems containsSemiMixedTypes="0" containsString="0" containsNumber="1" containsInteger="1" minValue="0" maxValue="3"/>
    </cacheField>
    <cacheField name="# of 3rd Places" numFmtId="0">
      <sharedItems containsSemiMixedTypes="0" containsString="0" containsNumber="1" containsInteger="1" minValue="0" maxValue="3"/>
    </cacheField>
    <cacheField name="# of 4th Places" numFmtId="0">
      <sharedItems containsSemiMixedTypes="0" containsString="0" containsNumber="1" containsInteger="1" minValue="0" maxValue="3"/>
    </cacheField>
    <cacheField name="# of 5th Places" numFmtId="0">
      <sharedItems containsSemiMixedTypes="0" containsString="0" containsNumber="1" containsInteger="1" minValue="0" maxValue="3"/>
    </cacheField>
    <cacheField name="# of 6th Places" numFmtId="0">
      <sharedItems containsSemiMixedTypes="0" containsString="0" containsNumber="1" containsInteger="1" minValue="0" maxValue="3"/>
    </cacheField>
    <cacheField name="# of 7th Places" numFmtId="0">
      <sharedItems containsSemiMixedTypes="0" containsString="0" containsNumber="1" containsInteger="1" minValue="0" maxValue="2"/>
    </cacheField>
    <cacheField name="# of 8th Places" numFmtId="0">
      <sharedItems containsSemiMixedTypes="0" containsString="0" containsNumber="1" containsInteger="1" minValue="0" maxValue="3"/>
    </cacheField>
    <cacheField name="# of 9th Places" numFmtId="0">
      <sharedItems containsSemiMixedTypes="0" containsString="0" containsNumber="1" containsInteger="1" minValue="0" maxValue="3"/>
    </cacheField>
    <cacheField name="# of 10th Places" numFmtId="0">
      <sharedItems containsSemiMixedTypes="0" containsString="0" containsNumber="1" containsInteger="1" minValue="0" maxValue="4"/>
    </cacheField>
    <cacheField name="Fastest Lap" numFmtId="0">
      <sharedItems containsSemiMixedTypes="0" containsString="0" containsNumber="1" minValue="31.562000000000001" maxValue="33.542999999999999"/>
    </cacheField>
    <cacheField name="# of Races Driven" numFmtId="0">
      <sharedItems containsSemiMixedTypes="0" containsString="0" containsNumber="1" containsInteger="1" minValue="4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1"/>
    <x v="0"/>
    <x v="0"/>
    <m/>
    <m/>
    <m/>
    <n v="10"/>
    <m/>
    <m/>
    <m/>
    <m/>
    <m/>
    <m/>
    <m/>
    <m/>
    <m/>
    <m/>
    <m/>
    <m/>
    <m/>
    <n v="10"/>
    <m/>
    <m/>
    <m/>
    <m/>
    <n v="10"/>
    <m/>
    <m/>
    <m/>
    <m/>
    <m/>
    <m/>
    <m/>
    <m/>
    <m/>
    <m/>
    <n v="9"/>
    <m/>
    <m/>
    <m/>
    <m/>
    <m/>
    <m/>
    <m/>
    <n v="9"/>
    <m/>
    <n v="1"/>
    <n v="48"/>
    <n v="3"/>
    <n v="2"/>
    <n v="0"/>
    <n v="0"/>
    <n v="0"/>
    <n v="0"/>
    <n v="0"/>
    <n v="0"/>
    <n v="0"/>
    <n v="0"/>
    <n v="31.565000000000001"/>
    <n v="6"/>
  </r>
  <r>
    <n v="6"/>
    <x v="1"/>
    <x v="1"/>
    <m/>
    <m/>
    <m/>
    <m/>
    <m/>
    <m/>
    <m/>
    <m/>
    <m/>
    <n v="10"/>
    <m/>
    <m/>
    <m/>
    <n v="7"/>
    <m/>
    <m/>
    <m/>
    <m/>
    <m/>
    <m/>
    <m/>
    <m/>
    <n v="8"/>
    <m/>
    <m/>
    <m/>
    <m/>
    <m/>
    <m/>
    <m/>
    <m/>
    <m/>
    <m/>
    <m/>
    <m/>
    <m/>
    <n v="9"/>
    <m/>
    <m/>
    <m/>
    <m/>
    <m/>
    <n v="10"/>
    <n v="2"/>
    <n v="44"/>
    <n v="2"/>
    <n v="1"/>
    <n v="1"/>
    <n v="1"/>
    <n v="0"/>
    <n v="0"/>
    <n v="0"/>
    <n v="0"/>
    <n v="0"/>
    <n v="0"/>
    <n v="31.562000000000001"/>
    <n v="6"/>
  </r>
  <r>
    <n v="4"/>
    <x v="2"/>
    <x v="2"/>
    <m/>
    <m/>
    <m/>
    <m/>
    <m/>
    <n v="9"/>
    <m/>
    <m/>
    <m/>
    <m/>
    <n v="8"/>
    <m/>
    <m/>
    <m/>
    <m/>
    <m/>
    <m/>
    <m/>
    <m/>
    <m/>
    <m/>
    <n v="9"/>
    <m/>
    <m/>
    <m/>
    <m/>
    <m/>
    <m/>
    <m/>
    <m/>
    <m/>
    <m/>
    <m/>
    <m/>
    <n v="10"/>
    <m/>
    <m/>
    <m/>
    <m/>
    <m/>
    <m/>
    <m/>
    <n v="9"/>
    <n v="3"/>
    <n v="45"/>
    <n v="1"/>
    <n v="3"/>
    <n v="1"/>
    <n v="0"/>
    <n v="0"/>
    <n v="0"/>
    <n v="0"/>
    <n v="0"/>
    <n v="0"/>
    <n v="0"/>
    <n v="31.753"/>
    <n v="6"/>
  </r>
  <r>
    <n v="7"/>
    <x v="3"/>
    <x v="1"/>
    <m/>
    <m/>
    <m/>
    <n v="9"/>
    <m/>
    <m/>
    <m/>
    <m/>
    <m/>
    <m/>
    <m/>
    <m/>
    <m/>
    <m/>
    <m/>
    <m/>
    <m/>
    <m/>
    <m/>
    <n v="10"/>
    <n v="10"/>
    <m/>
    <m/>
    <m/>
    <m/>
    <m/>
    <m/>
    <m/>
    <m/>
    <m/>
    <m/>
    <m/>
    <m/>
    <m/>
    <m/>
    <m/>
    <m/>
    <m/>
    <n v="10"/>
    <m/>
    <n v="4"/>
    <m/>
    <m/>
    <n v="4"/>
    <n v="43"/>
    <n v="3"/>
    <n v="1"/>
    <n v="0"/>
    <n v="0"/>
    <n v="0"/>
    <n v="0"/>
    <n v="1"/>
    <n v="0"/>
    <n v="0"/>
    <n v="0"/>
    <n v="31.817"/>
    <n v="6"/>
  </r>
  <r>
    <n v="9"/>
    <x v="4"/>
    <x v="3"/>
    <m/>
    <m/>
    <n v="10"/>
    <m/>
    <m/>
    <m/>
    <m/>
    <m/>
    <m/>
    <m/>
    <m/>
    <m/>
    <n v="10"/>
    <m/>
    <m/>
    <m/>
    <m/>
    <m/>
    <m/>
    <m/>
    <m/>
    <m/>
    <m/>
    <m/>
    <m/>
    <m/>
    <n v="9"/>
    <m/>
    <m/>
    <m/>
    <m/>
    <m/>
    <m/>
    <m/>
    <m/>
    <m/>
    <m/>
    <m/>
    <n v="8"/>
    <m/>
    <m/>
    <m/>
    <n v="5"/>
    <n v="5"/>
    <n v="42"/>
    <n v="2"/>
    <n v="1"/>
    <n v="1"/>
    <n v="0"/>
    <n v="0"/>
    <n v="1"/>
    <n v="0"/>
    <n v="0"/>
    <n v="0"/>
    <n v="0"/>
    <n v="31.786000000000001"/>
    <n v="6"/>
  </r>
  <r>
    <n v="2"/>
    <x v="5"/>
    <x v="0"/>
    <m/>
    <n v="10"/>
    <m/>
    <m/>
    <m/>
    <m/>
    <m/>
    <m/>
    <m/>
    <m/>
    <m/>
    <m/>
    <m/>
    <m/>
    <m/>
    <m/>
    <n v="9"/>
    <m/>
    <m/>
    <m/>
    <m/>
    <n v="10"/>
    <m/>
    <m/>
    <m/>
    <m/>
    <m/>
    <m/>
    <m/>
    <m/>
    <m/>
    <m/>
    <m/>
    <m/>
    <m/>
    <m/>
    <m/>
    <n v="7"/>
    <m/>
    <m/>
    <m/>
    <n v="10"/>
    <m/>
    <n v="6"/>
    <n v="46"/>
    <n v="3"/>
    <n v="1"/>
    <n v="0"/>
    <n v="1"/>
    <n v="0"/>
    <n v="0"/>
    <n v="0"/>
    <n v="0"/>
    <n v="0"/>
    <n v="0"/>
    <n v="31.689"/>
    <n v="6"/>
  </r>
  <r>
    <n v="5"/>
    <x v="6"/>
    <x v="0"/>
    <m/>
    <m/>
    <m/>
    <m/>
    <m/>
    <m/>
    <m/>
    <n v="9"/>
    <m/>
    <m/>
    <m/>
    <m/>
    <m/>
    <m/>
    <n v="10"/>
    <m/>
    <m/>
    <m/>
    <m/>
    <m/>
    <m/>
    <m/>
    <m/>
    <m/>
    <m/>
    <m/>
    <m/>
    <m/>
    <m/>
    <n v="9"/>
    <m/>
    <m/>
    <m/>
    <m/>
    <m/>
    <m/>
    <m/>
    <m/>
    <n v="6"/>
    <m/>
    <n v="10"/>
    <m/>
    <m/>
    <n v="7"/>
    <n v="44"/>
    <n v="2"/>
    <n v="2"/>
    <n v="0"/>
    <n v="0"/>
    <n v="1"/>
    <n v="0"/>
    <n v="0"/>
    <n v="0"/>
    <n v="0"/>
    <n v="0"/>
    <n v="31.826000000000001"/>
    <n v="6"/>
  </r>
  <r>
    <n v="3"/>
    <x v="7"/>
    <x v="4"/>
    <m/>
    <m/>
    <m/>
    <m/>
    <m/>
    <n v="10"/>
    <m/>
    <m/>
    <m/>
    <m/>
    <m/>
    <m/>
    <m/>
    <m/>
    <m/>
    <n v="9"/>
    <m/>
    <m/>
    <m/>
    <m/>
    <m/>
    <m/>
    <m/>
    <m/>
    <m/>
    <m/>
    <n v="10"/>
    <m/>
    <m/>
    <m/>
    <n v="8"/>
    <m/>
    <m/>
    <m/>
    <m/>
    <m/>
    <m/>
    <m/>
    <m/>
    <m/>
    <m/>
    <n v="8"/>
    <m/>
    <n v="8"/>
    <n v="45"/>
    <n v="2"/>
    <n v="1"/>
    <n v="2"/>
    <n v="0"/>
    <n v="0"/>
    <n v="0"/>
    <n v="0"/>
    <n v="0"/>
    <n v="0"/>
    <n v="0"/>
    <n v="31.704000000000001"/>
    <n v="6"/>
  </r>
  <r>
    <n v="8"/>
    <x v="8"/>
    <x v="5"/>
    <m/>
    <m/>
    <m/>
    <m/>
    <m/>
    <m/>
    <m/>
    <m/>
    <m/>
    <n v="6"/>
    <m/>
    <m/>
    <m/>
    <m/>
    <m/>
    <m/>
    <m/>
    <m/>
    <n v="10"/>
    <m/>
    <m/>
    <m/>
    <m/>
    <m/>
    <m/>
    <m/>
    <m/>
    <n v="10"/>
    <m/>
    <m/>
    <m/>
    <m/>
    <m/>
    <n v="10"/>
    <m/>
    <m/>
    <m/>
    <m/>
    <m/>
    <m/>
    <n v="7"/>
    <m/>
    <m/>
    <n v="9"/>
    <n v="43"/>
    <n v="3"/>
    <n v="0"/>
    <n v="0"/>
    <n v="1"/>
    <n v="1"/>
    <n v="0"/>
    <n v="0"/>
    <n v="0"/>
    <n v="0"/>
    <n v="0"/>
    <n v="31.850999999999999"/>
    <n v="6"/>
  </r>
  <r>
    <n v="10"/>
    <x v="9"/>
    <x v="6"/>
    <m/>
    <m/>
    <m/>
    <m/>
    <n v="10"/>
    <m/>
    <m/>
    <m/>
    <m/>
    <m/>
    <m/>
    <m/>
    <m/>
    <m/>
    <m/>
    <m/>
    <n v="7"/>
    <m/>
    <m/>
    <m/>
    <m/>
    <m/>
    <m/>
    <m/>
    <n v="10"/>
    <m/>
    <m/>
    <m/>
    <m/>
    <m/>
    <n v="7"/>
    <m/>
    <m/>
    <m/>
    <m/>
    <m/>
    <m/>
    <m/>
    <m/>
    <m/>
    <n v="8"/>
    <m/>
    <m/>
    <n v="10"/>
    <n v="42"/>
    <n v="2"/>
    <n v="0"/>
    <n v="1"/>
    <n v="2"/>
    <n v="0"/>
    <n v="0"/>
    <n v="0"/>
    <n v="0"/>
    <n v="0"/>
    <n v="0"/>
    <n v="31.891999999999999"/>
    <n v="6"/>
  </r>
  <r>
    <n v="11"/>
    <x v="10"/>
    <x v="7"/>
    <m/>
    <m/>
    <n v="9"/>
    <m/>
    <m/>
    <m/>
    <m/>
    <m/>
    <m/>
    <m/>
    <m/>
    <m/>
    <m/>
    <m/>
    <m/>
    <m/>
    <m/>
    <n v="8"/>
    <m/>
    <m/>
    <m/>
    <n v="6"/>
    <m/>
    <m/>
    <m/>
    <m/>
    <m/>
    <m/>
    <m/>
    <m/>
    <m/>
    <m/>
    <n v="10"/>
    <m/>
    <m/>
    <m/>
    <m/>
    <m/>
    <m/>
    <m/>
    <n v="9"/>
    <m/>
    <m/>
    <m/>
    <n v="42"/>
    <n v="1"/>
    <n v="2"/>
    <n v="1"/>
    <n v="0"/>
    <n v="1"/>
    <n v="0"/>
    <n v="0"/>
    <n v="0"/>
    <n v="0"/>
    <n v="0"/>
    <n v="31.981999999999999"/>
    <n v="5"/>
  </r>
  <r>
    <n v="12"/>
    <x v="11"/>
    <x v="8"/>
    <m/>
    <m/>
    <m/>
    <m/>
    <m/>
    <m/>
    <n v="8"/>
    <m/>
    <m/>
    <m/>
    <m/>
    <m/>
    <m/>
    <m/>
    <m/>
    <m/>
    <m/>
    <m/>
    <m/>
    <n v="9"/>
    <m/>
    <m/>
    <m/>
    <n v="10"/>
    <m/>
    <m/>
    <m/>
    <m/>
    <m/>
    <m/>
    <m/>
    <n v="8"/>
    <m/>
    <m/>
    <m/>
    <m/>
    <m/>
    <m/>
    <m/>
    <m/>
    <m/>
    <m/>
    <n v="6"/>
    <m/>
    <n v="41"/>
    <n v="1"/>
    <n v="1"/>
    <n v="2"/>
    <n v="0"/>
    <n v="1"/>
    <n v="0"/>
    <n v="0"/>
    <n v="0"/>
    <n v="0"/>
    <n v="0"/>
    <n v="31.835000000000001"/>
    <n v="5"/>
  </r>
  <r>
    <n v="13"/>
    <x v="12"/>
    <x v="2"/>
    <m/>
    <m/>
    <m/>
    <m/>
    <m/>
    <m/>
    <m/>
    <n v="10"/>
    <m/>
    <m/>
    <m/>
    <m/>
    <m/>
    <m/>
    <m/>
    <m/>
    <m/>
    <m/>
    <n v="9"/>
    <m/>
    <m/>
    <m/>
    <m/>
    <m/>
    <m/>
    <n v="10"/>
    <m/>
    <m/>
    <m/>
    <m/>
    <m/>
    <n v="9"/>
    <m/>
    <m/>
    <m/>
    <m/>
    <m/>
    <m/>
    <m/>
    <m/>
    <m/>
    <m/>
    <n v="2"/>
    <m/>
    <n v="40"/>
    <n v="2"/>
    <n v="2"/>
    <n v="0"/>
    <n v="0"/>
    <n v="0"/>
    <n v="0"/>
    <n v="0"/>
    <n v="0"/>
    <n v="1"/>
    <n v="0"/>
    <n v="31.974"/>
    <n v="5"/>
  </r>
  <r>
    <n v="14"/>
    <x v="13"/>
    <x v="1"/>
    <n v="4"/>
    <m/>
    <m/>
    <m/>
    <m/>
    <m/>
    <m/>
    <m/>
    <m/>
    <m/>
    <m/>
    <m/>
    <m/>
    <m/>
    <m/>
    <m/>
    <n v="10"/>
    <m/>
    <m/>
    <m/>
    <n v="8"/>
    <m/>
    <m/>
    <m/>
    <m/>
    <m/>
    <m/>
    <m/>
    <m/>
    <m/>
    <m/>
    <m/>
    <m/>
    <m/>
    <m/>
    <m/>
    <n v="10"/>
    <m/>
    <m/>
    <m/>
    <m/>
    <m/>
    <n v="8"/>
    <m/>
    <n v="40"/>
    <n v="2"/>
    <n v="0"/>
    <n v="2"/>
    <n v="0"/>
    <n v="0"/>
    <n v="0"/>
    <n v="1"/>
    <n v="0"/>
    <n v="0"/>
    <n v="0"/>
    <n v="31.738"/>
    <n v="5"/>
  </r>
  <r>
    <n v="15"/>
    <x v="14"/>
    <x v="7"/>
    <m/>
    <m/>
    <m/>
    <m/>
    <m/>
    <m/>
    <m/>
    <m/>
    <m/>
    <n v="7"/>
    <m/>
    <m/>
    <m/>
    <m/>
    <m/>
    <m/>
    <m/>
    <n v="9"/>
    <m/>
    <m/>
    <m/>
    <m/>
    <m/>
    <m/>
    <m/>
    <m/>
    <m/>
    <m/>
    <n v="10"/>
    <m/>
    <m/>
    <m/>
    <m/>
    <m/>
    <m/>
    <m/>
    <m/>
    <m/>
    <m/>
    <n v="10"/>
    <n v="3"/>
    <m/>
    <m/>
    <m/>
    <n v="39"/>
    <n v="2"/>
    <n v="1"/>
    <n v="0"/>
    <n v="1"/>
    <n v="0"/>
    <n v="0"/>
    <n v="0"/>
    <n v="1"/>
    <n v="0"/>
    <n v="0"/>
    <n v="31.875"/>
    <n v="5"/>
  </r>
  <r>
    <n v="16"/>
    <x v="15"/>
    <x v="9"/>
    <m/>
    <m/>
    <m/>
    <m/>
    <m/>
    <m/>
    <m/>
    <m/>
    <m/>
    <n v="8"/>
    <m/>
    <n v="9"/>
    <m/>
    <m/>
    <m/>
    <m/>
    <m/>
    <m/>
    <m/>
    <m/>
    <m/>
    <m/>
    <m/>
    <m/>
    <n v="8"/>
    <m/>
    <m/>
    <m/>
    <m/>
    <m/>
    <m/>
    <m/>
    <n v="8"/>
    <m/>
    <m/>
    <m/>
    <m/>
    <m/>
    <m/>
    <m/>
    <m/>
    <n v="6"/>
    <m/>
    <m/>
    <n v="39"/>
    <n v="0"/>
    <n v="1"/>
    <n v="3"/>
    <n v="0"/>
    <n v="1"/>
    <n v="0"/>
    <n v="0"/>
    <n v="0"/>
    <n v="0"/>
    <n v="0"/>
    <n v="31.884"/>
    <n v="5"/>
  </r>
  <r>
    <n v="17"/>
    <x v="16"/>
    <x v="10"/>
    <n v="9"/>
    <m/>
    <m/>
    <m/>
    <m/>
    <m/>
    <m/>
    <m/>
    <m/>
    <m/>
    <m/>
    <m/>
    <m/>
    <m/>
    <m/>
    <m/>
    <m/>
    <m/>
    <m/>
    <n v="8"/>
    <m/>
    <m/>
    <m/>
    <m/>
    <m/>
    <m/>
    <m/>
    <n v="9"/>
    <m/>
    <m/>
    <m/>
    <m/>
    <m/>
    <m/>
    <m/>
    <n v="7"/>
    <m/>
    <m/>
    <m/>
    <m/>
    <n v="5"/>
    <m/>
    <m/>
    <m/>
    <n v="38"/>
    <n v="0"/>
    <n v="2"/>
    <n v="1"/>
    <n v="1"/>
    <n v="0"/>
    <n v="1"/>
    <n v="0"/>
    <n v="0"/>
    <n v="0"/>
    <n v="0"/>
    <n v="32.01"/>
    <n v="5"/>
  </r>
  <r>
    <n v="18"/>
    <x v="17"/>
    <x v="11"/>
    <m/>
    <m/>
    <m/>
    <m/>
    <m/>
    <m/>
    <n v="7"/>
    <m/>
    <m/>
    <m/>
    <m/>
    <m/>
    <m/>
    <n v="9"/>
    <m/>
    <m/>
    <m/>
    <m/>
    <m/>
    <m/>
    <m/>
    <m/>
    <m/>
    <m/>
    <m/>
    <m/>
    <m/>
    <m/>
    <m/>
    <n v="7"/>
    <m/>
    <m/>
    <m/>
    <n v="8"/>
    <m/>
    <m/>
    <m/>
    <m/>
    <m/>
    <m/>
    <m/>
    <n v="7"/>
    <m/>
    <m/>
    <n v="38"/>
    <n v="0"/>
    <n v="1"/>
    <n v="1"/>
    <n v="3"/>
    <n v="0"/>
    <n v="0"/>
    <n v="0"/>
    <n v="0"/>
    <n v="0"/>
    <n v="0"/>
    <n v="31.841999999999999"/>
    <n v="5"/>
  </r>
  <r>
    <n v="19"/>
    <x v="18"/>
    <x v="12"/>
    <m/>
    <m/>
    <m/>
    <m/>
    <m/>
    <m/>
    <m/>
    <m/>
    <n v="10"/>
    <m/>
    <m/>
    <m/>
    <m/>
    <m/>
    <m/>
    <m/>
    <m/>
    <n v="7"/>
    <m/>
    <m/>
    <m/>
    <m/>
    <m/>
    <m/>
    <m/>
    <m/>
    <m/>
    <n v="8"/>
    <m/>
    <m/>
    <m/>
    <m/>
    <m/>
    <m/>
    <m/>
    <m/>
    <m/>
    <m/>
    <n v="9"/>
    <m/>
    <m/>
    <n v="3"/>
    <m/>
    <m/>
    <n v="37"/>
    <n v="1"/>
    <n v="1"/>
    <n v="1"/>
    <n v="1"/>
    <n v="0"/>
    <n v="0"/>
    <n v="0"/>
    <n v="1"/>
    <n v="0"/>
    <n v="0"/>
    <n v="31.710999999999999"/>
    <n v="5"/>
  </r>
  <r>
    <n v="20"/>
    <x v="19"/>
    <x v="13"/>
    <m/>
    <m/>
    <m/>
    <m/>
    <m/>
    <m/>
    <n v="9"/>
    <m/>
    <m/>
    <m/>
    <m/>
    <n v="10"/>
    <m/>
    <m/>
    <m/>
    <m/>
    <m/>
    <m/>
    <m/>
    <m/>
    <m/>
    <n v="8"/>
    <m/>
    <m/>
    <m/>
    <m/>
    <m/>
    <m/>
    <m/>
    <m/>
    <m/>
    <m/>
    <m/>
    <m/>
    <m/>
    <m/>
    <m/>
    <m/>
    <m/>
    <n v="6"/>
    <m/>
    <n v="4"/>
    <m/>
    <m/>
    <n v="37"/>
    <n v="1"/>
    <n v="1"/>
    <n v="1"/>
    <n v="0"/>
    <n v="1"/>
    <n v="0"/>
    <n v="1"/>
    <n v="0"/>
    <n v="0"/>
    <n v="0"/>
    <n v="31.853999999999999"/>
    <n v="5"/>
  </r>
  <r>
    <n v="21"/>
    <x v="20"/>
    <x v="5"/>
    <m/>
    <m/>
    <m/>
    <n v="5"/>
    <m/>
    <m/>
    <m/>
    <m/>
    <m/>
    <m/>
    <n v="9"/>
    <m/>
    <m/>
    <m/>
    <m/>
    <m/>
    <m/>
    <m/>
    <m/>
    <m/>
    <m/>
    <m/>
    <m/>
    <m/>
    <m/>
    <m/>
    <m/>
    <m/>
    <m/>
    <n v="10"/>
    <m/>
    <m/>
    <n v="7"/>
    <m/>
    <m/>
    <m/>
    <m/>
    <m/>
    <m/>
    <m/>
    <n v="6"/>
    <m/>
    <m/>
    <m/>
    <n v="37"/>
    <n v="1"/>
    <n v="1"/>
    <n v="0"/>
    <n v="1"/>
    <n v="1"/>
    <n v="1"/>
    <n v="0"/>
    <n v="0"/>
    <n v="0"/>
    <n v="0"/>
    <n v="31.974"/>
    <n v="5"/>
  </r>
  <r>
    <n v="22"/>
    <x v="21"/>
    <x v="14"/>
    <m/>
    <m/>
    <m/>
    <m/>
    <m/>
    <m/>
    <n v="10"/>
    <m/>
    <m/>
    <m/>
    <m/>
    <m/>
    <m/>
    <m/>
    <m/>
    <m/>
    <m/>
    <m/>
    <n v="3"/>
    <m/>
    <m/>
    <m/>
    <m/>
    <m/>
    <n v="9"/>
    <m/>
    <m/>
    <m/>
    <m/>
    <m/>
    <n v="9"/>
    <m/>
    <m/>
    <m/>
    <m/>
    <m/>
    <m/>
    <m/>
    <m/>
    <m/>
    <m/>
    <n v="5"/>
    <m/>
    <m/>
    <n v="36"/>
    <n v="1"/>
    <n v="2"/>
    <n v="0"/>
    <n v="0"/>
    <n v="0"/>
    <n v="1"/>
    <n v="0"/>
    <n v="1"/>
    <n v="0"/>
    <n v="0"/>
    <n v="31.87"/>
    <n v="5"/>
  </r>
  <r>
    <n v="23"/>
    <x v="22"/>
    <x v="8"/>
    <m/>
    <m/>
    <n v="5"/>
    <m/>
    <m/>
    <m/>
    <m/>
    <m/>
    <m/>
    <m/>
    <m/>
    <m/>
    <m/>
    <n v="10"/>
    <m/>
    <m/>
    <m/>
    <m/>
    <m/>
    <m/>
    <m/>
    <m/>
    <m/>
    <m/>
    <m/>
    <n v="9"/>
    <m/>
    <m/>
    <m/>
    <m/>
    <m/>
    <m/>
    <m/>
    <m/>
    <m/>
    <m/>
    <m/>
    <m/>
    <m/>
    <n v="8"/>
    <m/>
    <m/>
    <n v="4"/>
    <m/>
    <n v="36"/>
    <n v="1"/>
    <n v="1"/>
    <n v="1"/>
    <n v="0"/>
    <n v="0"/>
    <n v="1"/>
    <n v="1"/>
    <n v="0"/>
    <n v="0"/>
    <n v="0"/>
    <n v="31.895"/>
    <n v="5"/>
  </r>
  <r>
    <n v="24"/>
    <x v="23"/>
    <x v="15"/>
    <n v="10"/>
    <m/>
    <m/>
    <m/>
    <m/>
    <m/>
    <m/>
    <m/>
    <m/>
    <m/>
    <m/>
    <m/>
    <m/>
    <m/>
    <n v="7"/>
    <m/>
    <m/>
    <m/>
    <m/>
    <m/>
    <m/>
    <m/>
    <n v="6"/>
    <m/>
    <m/>
    <m/>
    <m/>
    <m/>
    <m/>
    <m/>
    <m/>
    <n v="6"/>
    <m/>
    <m/>
    <m/>
    <m/>
    <m/>
    <m/>
    <m/>
    <m/>
    <m/>
    <m/>
    <n v="7"/>
    <m/>
    <n v="36"/>
    <n v="1"/>
    <n v="0"/>
    <n v="0"/>
    <n v="2"/>
    <n v="2"/>
    <n v="0"/>
    <n v="0"/>
    <n v="0"/>
    <n v="0"/>
    <n v="0"/>
    <n v="31.773"/>
    <n v="5"/>
  </r>
  <r>
    <n v="25"/>
    <x v="24"/>
    <x v="14"/>
    <m/>
    <m/>
    <m/>
    <m/>
    <m/>
    <m/>
    <m/>
    <m/>
    <n v="9"/>
    <m/>
    <m/>
    <m/>
    <m/>
    <m/>
    <n v="8"/>
    <m/>
    <m/>
    <m/>
    <m/>
    <m/>
    <n v="9"/>
    <m/>
    <m/>
    <m/>
    <m/>
    <m/>
    <m/>
    <m/>
    <m/>
    <m/>
    <m/>
    <m/>
    <m/>
    <m/>
    <m/>
    <m/>
    <m/>
    <m/>
    <m/>
    <n v="9"/>
    <m/>
    <n v="1"/>
    <m/>
    <m/>
    <n v="36"/>
    <n v="0"/>
    <n v="3"/>
    <n v="1"/>
    <n v="0"/>
    <n v="0"/>
    <n v="0"/>
    <n v="0"/>
    <n v="0"/>
    <n v="0"/>
    <n v="1"/>
    <n v="32.054000000000002"/>
    <n v="5"/>
  </r>
  <r>
    <n v="26"/>
    <x v="25"/>
    <x v="2"/>
    <n v="8"/>
    <m/>
    <m/>
    <m/>
    <m/>
    <m/>
    <m/>
    <m/>
    <m/>
    <m/>
    <m/>
    <m/>
    <m/>
    <n v="8"/>
    <m/>
    <m/>
    <m/>
    <m/>
    <m/>
    <m/>
    <m/>
    <m/>
    <m/>
    <n v="9"/>
    <m/>
    <m/>
    <m/>
    <m/>
    <m/>
    <m/>
    <m/>
    <m/>
    <m/>
    <m/>
    <m/>
    <m/>
    <m/>
    <n v="9"/>
    <m/>
    <m/>
    <m/>
    <m/>
    <n v="1"/>
    <m/>
    <n v="35"/>
    <n v="0"/>
    <n v="2"/>
    <n v="2"/>
    <n v="0"/>
    <n v="0"/>
    <n v="0"/>
    <n v="0"/>
    <n v="0"/>
    <n v="0"/>
    <n v="1"/>
    <n v="32.048000000000002"/>
    <n v="5"/>
  </r>
  <r>
    <n v="27"/>
    <x v="26"/>
    <x v="11"/>
    <m/>
    <m/>
    <m/>
    <m/>
    <m/>
    <n v="8"/>
    <m/>
    <m/>
    <m/>
    <m/>
    <m/>
    <m/>
    <m/>
    <n v="6"/>
    <m/>
    <m/>
    <m/>
    <m/>
    <m/>
    <m/>
    <m/>
    <m/>
    <m/>
    <m/>
    <m/>
    <m/>
    <m/>
    <m/>
    <n v="8"/>
    <m/>
    <m/>
    <m/>
    <n v="9"/>
    <m/>
    <m/>
    <m/>
    <m/>
    <m/>
    <m/>
    <m/>
    <n v="2"/>
    <m/>
    <m/>
    <m/>
    <n v="33"/>
    <n v="0"/>
    <n v="1"/>
    <n v="2"/>
    <n v="0"/>
    <n v="1"/>
    <n v="0"/>
    <n v="0"/>
    <n v="0"/>
    <n v="1"/>
    <n v="0"/>
    <n v="32.095999999999997"/>
    <n v="5"/>
  </r>
  <r>
    <n v="28"/>
    <x v="27"/>
    <x v="10"/>
    <m/>
    <m/>
    <n v="8"/>
    <m/>
    <m/>
    <m/>
    <m/>
    <m/>
    <m/>
    <m/>
    <m/>
    <m/>
    <m/>
    <m/>
    <m/>
    <m/>
    <m/>
    <m/>
    <n v="7"/>
    <m/>
    <n v="7"/>
    <m/>
    <m/>
    <m/>
    <m/>
    <m/>
    <m/>
    <m/>
    <m/>
    <m/>
    <m/>
    <m/>
    <m/>
    <m/>
    <m/>
    <m/>
    <n v="8"/>
    <m/>
    <m/>
    <m/>
    <m/>
    <m/>
    <n v="3"/>
    <m/>
    <n v="33"/>
    <n v="0"/>
    <n v="0"/>
    <n v="2"/>
    <n v="2"/>
    <n v="0"/>
    <n v="0"/>
    <n v="0"/>
    <n v="1"/>
    <n v="0"/>
    <n v="0"/>
    <n v="31.888000000000002"/>
    <n v="5"/>
  </r>
  <r>
    <n v="29"/>
    <x v="28"/>
    <x v="16"/>
    <m/>
    <n v="9"/>
    <m/>
    <m/>
    <m/>
    <m/>
    <m/>
    <m/>
    <m/>
    <m/>
    <m/>
    <m/>
    <m/>
    <m/>
    <m/>
    <m/>
    <m/>
    <m/>
    <n v="6"/>
    <m/>
    <m/>
    <m/>
    <m/>
    <m/>
    <m/>
    <m/>
    <m/>
    <m/>
    <m/>
    <n v="5"/>
    <m/>
    <m/>
    <m/>
    <m/>
    <m/>
    <n v="9"/>
    <m/>
    <m/>
    <m/>
    <m/>
    <m/>
    <n v="2"/>
    <m/>
    <m/>
    <n v="31"/>
    <n v="0"/>
    <n v="2"/>
    <n v="0"/>
    <n v="0"/>
    <n v="1"/>
    <n v="1"/>
    <n v="0"/>
    <n v="0"/>
    <n v="1"/>
    <n v="0"/>
    <n v="32.064"/>
    <n v="5"/>
  </r>
  <r>
    <n v="30"/>
    <x v="29"/>
    <x v="17"/>
    <m/>
    <m/>
    <m/>
    <m/>
    <m/>
    <m/>
    <n v="5"/>
    <m/>
    <m/>
    <m/>
    <m/>
    <m/>
    <m/>
    <m/>
    <n v="9"/>
    <m/>
    <m/>
    <m/>
    <m/>
    <m/>
    <m/>
    <m/>
    <m/>
    <m/>
    <m/>
    <m/>
    <m/>
    <m/>
    <n v="9"/>
    <m/>
    <m/>
    <m/>
    <m/>
    <m/>
    <m/>
    <m/>
    <m/>
    <n v="6"/>
    <m/>
    <m/>
    <n v="1"/>
    <m/>
    <m/>
    <m/>
    <n v="30"/>
    <n v="0"/>
    <n v="2"/>
    <n v="0"/>
    <n v="0"/>
    <n v="1"/>
    <n v="1"/>
    <n v="0"/>
    <n v="0"/>
    <n v="0"/>
    <n v="1"/>
    <n v="32.051000000000002"/>
    <n v="5"/>
  </r>
  <r>
    <n v="31"/>
    <x v="30"/>
    <x v="16"/>
    <m/>
    <n v="8"/>
    <m/>
    <m/>
    <m/>
    <m/>
    <m/>
    <m/>
    <m/>
    <m/>
    <m/>
    <m/>
    <n v="7"/>
    <m/>
    <m/>
    <m/>
    <m/>
    <m/>
    <m/>
    <m/>
    <m/>
    <m/>
    <m/>
    <m/>
    <m/>
    <n v="6"/>
    <m/>
    <m/>
    <m/>
    <m/>
    <m/>
    <m/>
    <m/>
    <m/>
    <m/>
    <m/>
    <m/>
    <n v="8"/>
    <m/>
    <m/>
    <m/>
    <m/>
    <m/>
    <m/>
    <n v="29"/>
    <n v="0"/>
    <n v="0"/>
    <n v="2"/>
    <n v="1"/>
    <n v="1"/>
    <n v="0"/>
    <n v="0"/>
    <n v="0"/>
    <n v="0"/>
    <n v="0"/>
    <n v="32.231000000000002"/>
    <n v="4"/>
  </r>
  <r>
    <n v="32"/>
    <x v="31"/>
    <x v="3"/>
    <n v="7"/>
    <m/>
    <m/>
    <m/>
    <m/>
    <m/>
    <m/>
    <m/>
    <m/>
    <m/>
    <m/>
    <m/>
    <m/>
    <m/>
    <m/>
    <n v="6"/>
    <m/>
    <m/>
    <m/>
    <m/>
    <m/>
    <n v="5"/>
    <m/>
    <m/>
    <m/>
    <m/>
    <m/>
    <m/>
    <m/>
    <m/>
    <m/>
    <m/>
    <m/>
    <m/>
    <m/>
    <n v="10"/>
    <m/>
    <m/>
    <m/>
    <m/>
    <m/>
    <m/>
    <m/>
    <m/>
    <n v="28"/>
    <n v="1"/>
    <n v="0"/>
    <n v="0"/>
    <n v="1"/>
    <n v="1"/>
    <n v="1"/>
    <n v="0"/>
    <n v="0"/>
    <n v="0"/>
    <n v="0"/>
    <n v="32.031999999999996"/>
    <n v="4"/>
  </r>
  <r>
    <n v="33"/>
    <x v="32"/>
    <x v="3"/>
    <m/>
    <m/>
    <m/>
    <m/>
    <m/>
    <n v="6"/>
    <m/>
    <m/>
    <m/>
    <m/>
    <m/>
    <m/>
    <n v="6"/>
    <m/>
    <m/>
    <m/>
    <m/>
    <m/>
    <m/>
    <m/>
    <m/>
    <m/>
    <m/>
    <m/>
    <m/>
    <m/>
    <m/>
    <m/>
    <m/>
    <n v="6"/>
    <m/>
    <n v="10"/>
    <m/>
    <m/>
    <m/>
    <m/>
    <m/>
    <m/>
    <m/>
    <m/>
    <m/>
    <m/>
    <m/>
    <m/>
    <n v="28"/>
    <n v="1"/>
    <n v="0"/>
    <n v="0"/>
    <n v="0"/>
    <n v="3"/>
    <n v="0"/>
    <n v="0"/>
    <n v="0"/>
    <n v="0"/>
    <n v="0"/>
    <n v="32.454000000000001"/>
    <n v="4"/>
  </r>
  <r>
    <n v="34"/>
    <x v="33"/>
    <x v="15"/>
    <m/>
    <m/>
    <m/>
    <m/>
    <n v="8"/>
    <m/>
    <m/>
    <m/>
    <m/>
    <m/>
    <m/>
    <m/>
    <n v="9"/>
    <m/>
    <m/>
    <m/>
    <m/>
    <m/>
    <m/>
    <m/>
    <m/>
    <m/>
    <m/>
    <m/>
    <m/>
    <m/>
    <m/>
    <m/>
    <n v="5"/>
    <m/>
    <n v="6"/>
    <m/>
    <m/>
    <m/>
    <m/>
    <m/>
    <m/>
    <m/>
    <m/>
    <m/>
    <m/>
    <m/>
    <m/>
    <m/>
    <n v="28"/>
    <n v="0"/>
    <n v="1"/>
    <n v="1"/>
    <n v="0"/>
    <n v="1"/>
    <n v="1"/>
    <n v="0"/>
    <n v="0"/>
    <n v="0"/>
    <n v="0"/>
    <n v="32.33"/>
    <n v="4"/>
  </r>
  <r>
    <n v="35"/>
    <x v="34"/>
    <x v="18"/>
    <m/>
    <m/>
    <m/>
    <m/>
    <m/>
    <m/>
    <m/>
    <m/>
    <m/>
    <n v="9"/>
    <n v="7"/>
    <m/>
    <m/>
    <m/>
    <m/>
    <m/>
    <m/>
    <m/>
    <m/>
    <m/>
    <m/>
    <m/>
    <m/>
    <m/>
    <m/>
    <n v="5"/>
    <m/>
    <m/>
    <m/>
    <m/>
    <m/>
    <m/>
    <m/>
    <m/>
    <m/>
    <m/>
    <m/>
    <m/>
    <n v="7"/>
    <m/>
    <m/>
    <m/>
    <m/>
    <m/>
    <n v="28"/>
    <n v="0"/>
    <n v="1"/>
    <n v="0"/>
    <n v="2"/>
    <n v="0"/>
    <n v="1"/>
    <n v="0"/>
    <n v="0"/>
    <n v="0"/>
    <n v="0"/>
    <n v="31.811"/>
    <n v="4"/>
  </r>
  <r>
    <n v="36"/>
    <x v="35"/>
    <x v="4"/>
    <m/>
    <m/>
    <n v="1"/>
    <m/>
    <m/>
    <m/>
    <m/>
    <m/>
    <m/>
    <m/>
    <m/>
    <m/>
    <m/>
    <m/>
    <m/>
    <n v="10"/>
    <m/>
    <m/>
    <m/>
    <m/>
    <m/>
    <m/>
    <m/>
    <n v="6"/>
    <m/>
    <m/>
    <m/>
    <m/>
    <m/>
    <m/>
    <m/>
    <m/>
    <m/>
    <m/>
    <m/>
    <m/>
    <m/>
    <n v="10"/>
    <m/>
    <m/>
    <m/>
    <m/>
    <m/>
    <m/>
    <n v="27"/>
    <n v="2"/>
    <n v="0"/>
    <n v="0"/>
    <n v="0"/>
    <n v="1"/>
    <n v="0"/>
    <n v="0"/>
    <n v="0"/>
    <n v="0"/>
    <n v="1"/>
    <n v="31.916"/>
    <n v="4"/>
  </r>
  <r>
    <n v="37"/>
    <x v="36"/>
    <x v="19"/>
    <m/>
    <m/>
    <m/>
    <m/>
    <m/>
    <m/>
    <m/>
    <m/>
    <m/>
    <n v="4"/>
    <m/>
    <m/>
    <m/>
    <m/>
    <m/>
    <n v="8"/>
    <m/>
    <m/>
    <m/>
    <m/>
    <n v="6"/>
    <m/>
    <m/>
    <m/>
    <m/>
    <m/>
    <m/>
    <m/>
    <m/>
    <m/>
    <m/>
    <m/>
    <m/>
    <m/>
    <n v="9"/>
    <m/>
    <m/>
    <m/>
    <m/>
    <m/>
    <m/>
    <m/>
    <m/>
    <m/>
    <n v="27"/>
    <n v="0"/>
    <n v="1"/>
    <n v="1"/>
    <n v="0"/>
    <n v="1"/>
    <n v="0"/>
    <n v="1"/>
    <n v="0"/>
    <n v="0"/>
    <n v="0"/>
    <n v="32.106999999999999"/>
    <n v="4"/>
  </r>
  <r>
    <n v="38"/>
    <x v="37"/>
    <x v="20"/>
    <m/>
    <m/>
    <m/>
    <m/>
    <m/>
    <m/>
    <m/>
    <m/>
    <m/>
    <n v="5"/>
    <m/>
    <m/>
    <m/>
    <m/>
    <m/>
    <m/>
    <n v="8"/>
    <m/>
    <m/>
    <m/>
    <m/>
    <m/>
    <m/>
    <m/>
    <m/>
    <m/>
    <m/>
    <m/>
    <m/>
    <n v="8"/>
    <m/>
    <m/>
    <m/>
    <m/>
    <m/>
    <n v="6"/>
    <m/>
    <m/>
    <m/>
    <m/>
    <m/>
    <m/>
    <m/>
    <m/>
    <n v="27"/>
    <n v="0"/>
    <n v="0"/>
    <n v="2"/>
    <n v="0"/>
    <n v="1"/>
    <n v="1"/>
    <n v="0"/>
    <n v="0"/>
    <n v="0"/>
    <n v="0"/>
    <n v="32.125999999999998"/>
    <n v="4"/>
  </r>
  <r>
    <n v="39"/>
    <x v="38"/>
    <x v="21"/>
    <n v="5"/>
    <m/>
    <m/>
    <m/>
    <m/>
    <m/>
    <m/>
    <m/>
    <m/>
    <m/>
    <m/>
    <m/>
    <m/>
    <m/>
    <m/>
    <m/>
    <m/>
    <m/>
    <n v="8"/>
    <m/>
    <m/>
    <m/>
    <m/>
    <m/>
    <m/>
    <m/>
    <m/>
    <m/>
    <n v="6"/>
    <m/>
    <m/>
    <m/>
    <m/>
    <m/>
    <n v="8"/>
    <m/>
    <m/>
    <m/>
    <m/>
    <m/>
    <m/>
    <m/>
    <m/>
    <m/>
    <n v="27"/>
    <n v="0"/>
    <n v="0"/>
    <n v="2"/>
    <n v="0"/>
    <n v="1"/>
    <n v="1"/>
    <n v="0"/>
    <n v="0"/>
    <n v="0"/>
    <n v="0"/>
    <n v="32.222999999999999"/>
    <n v="4"/>
  </r>
  <r>
    <n v="40"/>
    <x v="39"/>
    <x v="20"/>
    <m/>
    <m/>
    <m/>
    <m/>
    <m/>
    <m/>
    <m/>
    <n v="8"/>
    <m/>
    <m/>
    <m/>
    <m/>
    <m/>
    <m/>
    <m/>
    <n v="7"/>
    <m/>
    <m/>
    <m/>
    <m/>
    <m/>
    <m/>
    <m/>
    <m/>
    <m/>
    <m/>
    <m/>
    <m/>
    <n v="7"/>
    <m/>
    <m/>
    <m/>
    <n v="5"/>
    <m/>
    <m/>
    <m/>
    <m/>
    <m/>
    <m/>
    <m/>
    <m/>
    <m/>
    <m/>
    <m/>
    <n v="27"/>
    <n v="0"/>
    <n v="0"/>
    <n v="1"/>
    <n v="2"/>
    <n v="0"/>
    <n v="1"/>
    <n v="0"/>
    <n v="0"/>
    <n v="0"/>
    <n v="0"/>
    <n v="32.018000000000001"/>
    <n v="4"/>
  </r>
  <r>
    <n v="41"/>
    <x v="40"/>
    <x v="22"/>
    <m/>
    <m/>
    <m/>
    <m/>
    <m/>
    <n v="7"/>
    <m/>
    <m/>
    <m/>
    <m/>
    <m/>
    <m/>
    <m/>
    <m/>
    <m/>
    <m/>
    <m/>
    <n v="6"/>
    <m/>
    <m/>
    <m/>
    <m/>
    <m/>
    <m/>
    <n v="6"/>
    <m/>
    <m/>
    <m/>
    <m/>
    <m/>
    <m/>
    <m/>
    <m/>
    <m/>
    <m/>
    <n v="8"/>
    <m/>
    <m/>
    <m/>
    <m/>
    <m/>
    <m/>
    <m/>
    <m/>
    <n v="27"/>
    <n v="0"/>
    <n v="0"/>
    <n v="1"/>
    <n v="1"/>
    <n v="2"/>
    <n v="0"/>
    <n v="0"/>
    <n v="0"/>
    <n v="0"/>
    <n v="0"/>
    <n v="32.277999999999999"/>
    <n v="4"/>
  </r>
  <r>
    <n v="42"/>
    <x v="41"/>
    <x v="23"/>
    <m/>
    <m/>
    <n v="7"/>
    <m/>
    <m/>
    <m/>
    <m/>
    <m/>
    <m/>
    <m/>
    <m/>
    <m/>
    <m/>
    <m/>
    <n v="6"/>
    <m/>
    <m/>
    <m/>
    <m/>
    <m/>
    <m/>
    <m/>
    <m/>
    <m/>
    <n v="7"/>
    <m/>
    <m/>
    <m/>
    <m/>
    <m/>
    <m/>
    <m/>
    <m/>
    <n v="7"/>
    <m/>
    <m/>
    <m/>
    <m/>
    <m/>
    <m/>
    <m/>
    <m/>
    <m/>
    <m/>
    <n v="27"/>
    <n v="0"/>
    <n v="0"/>
    <n v="0"/>
    <n v="3"/>
    <n v="1"/>
    <n v="0"/>
    <n v="0"/>
    <n v="0"/>
    <n v="0"/>
    <n v="0"/>
    <n v="32.341000000000001"/>
    <n v="4"/>
  </r>
  <r>
    <n v="43"/>
    <x v="42"/>
    <x v="4"/>
    <m/>
    <m/>
    <m/>
    <m/>
    <n v="9"/>
    <m/>
    <m/>
    <m/>
    <m/>
    <m/>
    <m/>
    <m/>
    <m/>
    <m/>
    <m/>
    <m/>
    <m/>
    <m/>
    <n v="4"/>
    <m/>
    <m/>
    <m/>
    <n v="9"/>
    <m/>
    <m/>
    <m/>
    <m/>
    <m/>
    <m/>
    <m/>
    <m/>
    <m/>
    <m/>
    <m/>
    <m/>
    <m/>
    <m/>
    <m/>
    <n v="4"/>
    <m/>
    <m/>
    <m/>
    <m/>
    <m/>
    <n v="26"/>
    <n v="0"/>
    <n v="2"/>
    <n v="0"/>
    <n v="0"/>
    <n v="0"/>
    <n v="0"/>
    <n v="2"/>
    <n v="0"/>
    <n v="0"/>
    <n v="0"/>
    <n v="32.210999999999999"/>
    <n v="4"/>
  </r>
  <r>
    <n v="44"/>
    <x v="43"/>
    <x v="16"/>
    <m/>
    <m/>
    <m/>
    <m/>
    <n v="7"/>
    <m/>
    <m/>
    <m/>
    <m/>
    <m/>
    <m/>
    <m/>
    <m/>
    <m/>
    <m/>
    <n v="4"/>
    <m/>
    <m/>
    <m/>
    <m/>
    <m/>
    <m/>
    <m/>
    <m/>
    <m/>
    <n v="8"/>
    <m/>
    <m/>
    <m/>
    <m/>
    <m/>
    <m/>
    <m/>
    <m/>
    <m/>
    <m/>
    <m/>
    <m/>
    <m/>
    <n v="7"/>
    <m/>
    <m/>
    <m/>
    <m/>
    <n v="26"/>
    <n v="0"/>
    <n v="0"/>
    <n v="1"/>
    <n v="2"/>
    <n v="0"/>
    <n v="0"/>
    <n v="1"/>
    <n v="0"/>
    <n v="0"/>
    <n v="0"/>
    <n v="31.878"/>
    <n v="4"/>
  </r>
  <r>
    <n v="45"/>
    <x v="44"/>
    <x v="24"/>
    <m/>
    <m/>
    <m/>
    <m/>
    <m/>
    <m/>
    <m/>
    <n v="6"/>
    <m/>
    <m/>
    <m/>
    <n v="7"/>
    <m/>
    <m/>
    <m/>
    <m/>
    <m/>
    <m/>
    <m/>
    <m/>
    <m/>
    <m/>
    <n v="2"/>
    <m/>
    <m/>
    <m/>
    <m/>
    <m/>
    <m/>
    <m/>
    <n v="10"/>
    <m/>
    <m/>
    <m/>
    <m/>
    <m/>
    <m/>
    <m/>
    <m/>
    <m/>
    <m/>
    <m/>
    <m/>
    <m/>
    <n v="25"/>
    <n v="1"/>
    <n v="0"/>
    <n v="0"/>
    <n v="1"/>
    <n v="1"/>
    <n v="0"/>
    <n v="0"/>
    <n v="0"/>
    <n v="1"/>
    <n v="0"/>
    <n v="32.103000000000002"/>
    <n v="4"/>
  </r>
  <r>
    <n v="46"/>
    <x v="45"/>
    <x v="12"/>
    <m/>
    <m/>
    <m/>
    <m/>
    <m/>
    <m/>
    <m/>
    <n v="7"/>
    <m/>
    <m/>
    <m/>
    <m/>
    <m/>
    <m/>
    <m/>
    <m/>
    <m/>
    <m/>
    <m/>
    <n v="7"/>
    <m/>
    <m/>
    <m/>
    <m/>
    <n v="4"/>
    <m/>
    <m/>
    <m/>
    <m/>
    <m/>
    <m/>
    <m/>
    <n v="6"/>
    <m/>
    <m/>
    <m/>
    <m/>
    <m/>
    <m/>
    <m/>
    <m/>
    <m/>
    <m/>
    <m/>
    <n v="24"/>
    <n v="0"/>
    <n v="0"/>
    <n v="0"/>
    <n v="2"/>
    <n v="1"/>
    <n v="0"/>
    <n v="1"/>
    <n v="0"/>
    <n v="0"/>
    <n v="0"/>
    <n v="32.203000000000003"/>
    <n v="4"/>
  </r>
  <r>
    <n v="47"/>
    <x v="46"/>
    <x v="9"/>
    <m/>
    <m/>
    <m/>
    <n v="7"/>
    <m/>
    <m/>
    <m/>
    <m/>
    <m/>
    <m/>
    <m/>
    <m/>
    <n v="8"/>
    <m/>
    <m/>
    <m/>
    <m/>
    <m/>
    <m/>
    <m/>
    <m/>
    <m/>
    <m/>
    <m/>
    <m/>
    <m/>
    <m/>
    <n v="7"/>
    <m/>
    <m/>
    <m/>
    <m/>
    <m/>
    <m/>
    <m/>
    <m/>
    <m/>
    <m/>
    <m/>
    <n v="1"/>
    <m/>
    <m/>
    <m/>
    <m/>
    <n v="23"/>
    <n v="0"/>
    <n v="0"/>
    <n v="1"/>
    <n v="2"/>
    <n v="0"/>
    <n v="0"/>
    <n v="0"/>
    <n v="0"/>
    <n v="0"/>
    <n v="1"/>
    <n v="32.149000000000001"/>
    <n v="4"/>
  </r>
  <r>
    <n v="48"/>
    <x v="47"/>
    <x v="7"/>
    <m/>
    <m/>
    <m/>
    <m/>
    <m/>
    <n v="5"/>
    <m/>
    <m/>
    <m/>
    <m/>
    <m/>
    <n v="8"/>
    <m/>
    <m/>
    <m/>
    <m/>
    <m/>
    <m/>
    <m/>
    <m/>
    <n v="5"/>
    <m/>
    <m/>
    <m/>
    <m/>
    <m/>
    <m/>
    <m/>
    <m/>
    <m/>
    <m/>
    <m/>
    <m/>
    <m/>
    <m/>
    <m/>
    <m/>
    <m/>
    <n v="5"/>
    <m/>
    <m/>
    <m/>
    <m/>
    <m/>
    <n v="23"/>
    <n v="0"/>
    <n v="0"/>
    <n v="1"/>
    <n v="0"/>
    <n v="0"/>
    <n v="3"/>
    <n v="0"/>
    <n v="0"/>
    <n v="0"/>
    <n v="0"/>
    <n v="32.073"/>
    <n v="4"/>
  </r>
  <r>
    <n v="49"/>
    <x v="48"/>
    <x v="5"/>
    <m/>
    <m/>
    <m/>
    <m/>
    <m/>
    <m/>
    <m/>
    <n v="3"/>
    <m/>
    <m/>
    <n v="6"/>
    <m/>
    <m/>
    <m/>
    <m/>
    <m/>
    <m/>
    <m/>
    <m/>
    <m/>
    <m/>
    <m/>
    <m/>
    <n v="7"/>
    <m/>
    <m/>
    <m/>
    <m/>
    <m/>
    <m/>
    <m/>
    <m/>
    <m/>
    <m/>
    <m/>
    <m/>
    <n v="7"/>
    <m/>
    <m/>
    <m/>
    <m/>
    <m/>
    <m/>
    <m/>
    <n v="23"/>
    <n v="0"/>
    <n v="0"/>
    <n v="0"/>
    <n v="2"/>
    <n v="1"/>
    <n v="0"/>
    <n v="0"/>
    <n v="1"/>
    <n v="0"/>
    <n v="0"/>
    <n v="32.18"/>
    <n v="4"/>
  </r>
  <r>
    <n v="50"/>
    <x v="49"/>
    <x v="12"/>
    <m/>
    <m/>
    <m/>
    <m/>
    <m/>
    <m/>
    <n v="6"/>
    <m/>
    <m/>
    <m/>
    <m/>
    <m/>
    <m/>
    <m/>
    <m/>
    <m/>
    <m/>
    <n v="5"/>
    <m/>
    <m/>
    <m/>
    <m/>
    <m/>
    <m/>
    <m/>
    <n v="7"/>
    <m/>
    <m/>
    <m/>
    <m/>
    <m/>
    <m/>
    <m/>
    <m/>
    <m/>
    <m/>
    <n v="5"/>
    <m/>
    <m/>
    <m/>
    <m/>
    <m/>
    <m/>
    <m/>
    <n v="23"/>
    <n v="0"/>
    <n v="0"/>
    <n v="0"/>
    <n v="1"/>
    <n v="1"/>
    <n v="2"/>
    <n v="0"/>
    <n v="0"/>
    <n v="0"/>
    <n v="0"/>
    <n v="32.130000000000003"/>
    <n v="4"/>
  </r>
  <r>
    <n v="51"/>
    <x v="50"/>
    <x v="15"/>
    <m/>
    <m/>
    <m/>
    <m/>
    <m/>
    <m/>
    <n v="3"/>
    <m/>
    <m/>
    <m/>
    <n v="10"/>
    <m/>
    <m/>
    <m/>
    <m/>
    <m/>
    <m/>
    <m/>
    <m/>
    <m/>
    <m/>
    <m/>
    <n v="4"/>
    <m/>
    <m/>
    <m/>
    <m/>
    <m/>
    <m/>
    <m/>
    <m/>
    <m/>
    <m/>
    <m/>
    <m/>
    <n v="5"/>
    <m/>
    <m/>
    <m/>
    <m/>
    <m/>
    <m/>
    <m/>
    <m/>
    <n v="22"/>
    <n v="1"/>
    <n v="0"/>
    <n v="0"/>
    <n v="0"/>
    <n v="0"/>
    <n v="1"/>
    <n v="1"/>
    <n v="1"/>
    <n v="0"/>
    <n v="0"/>
    <n v="32.170999999999999"/>
    <n v="4"/>
  </r>
  <r>
    <n v="52"/>
    <x v="51"/>
    <x v="18"/>
    <m/>
    <n v="7"/>
    <m/>
    <m/>
    <m/>
    <m/>
    <m/>
    <m/>
    <m/>
    <m/>
    <m/>
    <m/>
    <m/>
    <m/>
    <m/>
    <n v="2"/>
    <m/>
    <m/>
    <m/>
    <m/>
    <m/>
    <m/>
    <n v="7"/>
    <m/>
    <m/>
    <m/>
    <m/>
    <m/>
    <m/>
    <m/>
    <m/>
    <m/>
    <m/>
    <m/>
    <m/>
    <m/>
    <n v="6"/>
    <m/>
    <m/>
    <m/>
    <m/>
    <m/>
    <m/>
    <m/>
    <n v="22"/>
    <n v="0"/>
    <n v="0"/>
    <n v="0"/>
    <n v="2"/>
    <n v="1"/>
    <n v="0"/>
    <n v="0"/>
    <n v="0"/>
    <n v="1"/>
    <n v="0"/>
    <n v="32.286000000000001"/>
    <n v="4"/>
  </r>
  <r>
    <n v="53"/>
    <x v="52"/>
    <x v="21"/>
    <n v="6"/>
    <m/>
    <m/>
    <m/>
    <m/>
    <m/>
    <m/>
    <m/>
    <m/>
    <m/>
    <n v="5"/>
    <m/>
    <m/>
    <m/>
    <m/>
    <m/>
    <m/>
    <m/>
    <m/>
    <m/>
    <m/>
    <m/>
    <m/>
    <m/>
    <m/>
    <m/>
    <n v="7"/>
    <m/>
    <m/>
    <m/>
    <m/>
    <m/>
    <m/>
    <m/>
    <m/>
    <m/>
    <m/>
    <m/>
    <m/>
    <n v="4"/>
    <m/>
    <m/>
    <m/>
    <m/>
    <n v="22"/>
    <n v="0"/>
    <n v="0"/>
    <n v="0"/>
    <n v="1"/>
    <n v="1"/>
    <n v="1"/>
    <n v="1"/>
    <n v="0"/>
    <n v="0"/>
    <n v="0"/>
    <n v="32.265000000000001"/>
    <n v="4"/>
  </r>
  <r>
    <n v="54"/>
    <x v="53"/>
    <x v="25"/>
    <m/>
    <m/>
    <m/>
    <m/>
    <m/>
    <m/>
    <m/>
    <m/>
    <n v="8"/>
    <m/>
    <m/>
    <m/>
    <m/>
    <m/>
    <m/>
    <m/>
    <n v="3"/>
    <m/>
    <m/>
    <m/>
    <m/>
    <m/>
    <m/>
    <m/>
    <m/>
    <m/>
    <m/>
    <m/>
    <n v="3"/>
    <m/>
    <m/>
    <m/>
    <m/>
    <m/>
    <n v="7"/>
    <m/>
    <m/>
    <m/>
    <m/>
    <m/>
    <m/>
    <m/>
    <m/>
    <m/>
    <n v="21"/>
    <n v="0"/>
    <n v="0"/>
    <n v="1"/>
    <n v="1"/>
    <n v="0"/>
    <n v="0"/>
    <n v="0"/>
    <n v="2"/>
    <n v="0"/>
    <n v="0"/>
    <n v="32.143999999999998"/>
    <n v="4"/>
  </r>
  <r>
    <n v="55"/>
    <x v="54"/>
    <x v="22"/>
    <m/>
    <m/>
    <m/>
    <m/>
    <m/>
    <m/>
    <m/>
    <m/>
    <n v="6"/>
    <m/>
    <m/>
    <n v="6"/>
    <m/>
    <m/>
    <m/>
    <m/>
    <m/>
    <m/>
    <m/>
    <m/>
    <m/>
    <m/>
    <m/>
    <n v="4"/>
    <m/>
    <m/>
    <m/>
    <m/>
    <m/>
    <m/>
    <m/>
    <n v="5"/>
    <m/>
    <m/>
    <m/>
    <m/>
    <m/>
    <m/>
    <m/>
    <m/>
    <m/>
    <m/>
    <m/>
    <m/>
    <n v="21"/>
    <n v="0"/>
    <n v="0"/>
    <n v="0"/>
    <n v="0"/>
    <n v="2"/>
    <n v="1"/>
    <n v="1"/>
    <n v="0"/>
    <n v="0"/>
    <n v="0"/>
    <n v="32.216000000000001"/>
    <n v="4"/>
  </r>
  <r>
    <n v="56"/>
    <x v="55"/>
    <x v="22"/>
    <m/>
    <m/>
    <m/>
    <m/>
    <m/>
    <m/>
    <m/>
    <m/>
    <n v="7"/>
    <m/>
    <m/>
    <m/>
    <m/>
    <m/>
    <m/>
    <n v="3"/>
    <m/>
    <m/>
    <m/>
    <m/>
    <m/>
    <m/>
    <m/>
    <m/>
    <m/>
    <m/>
    <m/>
    <m/>
    <m/>
    <n v="4"/>
    <m/>
    <m/>
    <m/>
    <n v="6"/>
    <m/>
    <m/>
    <m/>
    <m/>
    <m/>
    <m/>
    <m/>
    <m/>
    <m/>
    <m/>
    <n v="20"/>
    <n v="0"/>
    <n v="0"/>
    <n v="0"/>
    <n v="1"/>
    <n v="1"/>
    <n v="0"/>
    <n v="1"/>
    <n v="1"/>
    <n v="0"/>
    <n v="0"/>
    <n v="32.231000000000002"/>
    <n v="4"/>
  </r>
  <r>
    <n v="57"/>
    <x v="56"/>
    <x v="26"/>
    <m/>
    <m/>
    <m/>
    <n v="6"/>
    <m/>
    <m/>
    <m/>
    <m/>
    <m/>
    <m/>
    <m/>
    <m/>
    <m/>
    <m/>
    <m/>
    <m/>
    <n v="4"/>
    <m/>
    <m/>
    <m/>
    <m/>
    <m/>
    <m/>
    <n v="5"/>
    <m/>
    <m/>
    <m/>
    <m/>
    <m/>
    <m/>
    <m/>
    <m/>
    <m/>
    <m/>
    <m/>
    <m/>
    <m/>
    <m/>
    <m/>
    <n v="5"/>
    <m/>
    <m/>
    <m/>
    <m/>
    <n v="20"/>
    <n v="0"/>
    <n v="0"/>
    <n v="0"/>
    <n v="0"/>
    <n v="1"/>
    <n v="2"/>
    <n v="1"/>
    <n v="0"/>
    <n v="0"/>
    <n v="0"/>
    <n v="32.19"/>
    <n v="4"/>
  </r>
  <r>
    <n v="58"/>
    <x v="57"/>
    <x v="17"/>
    <m/>
    <m/>
    <m/>
    <m/>
    <m/>
    <m/>
    <m/>
    <n v="5"/>
    <m/>
    <m/>
    <m/>
    <m/>
    <m/>
    <n v="5"/>
    <m/>
    <m/>
    <m/>
    <m/>
    <m/>
    <m/>
    <n v="4"/>
    <m/>
    <m/>
    <m/>
    <m/>
    <m/>
    <m/>
    <m/>
    <m/>
    <m/>
    <m/>
    <m/>
    <m/>
    <m/>
    <n v="6"/>
    <m/>
    <m/>
    <m/>
    <m/>
    <m/>
    <m/>
    <m/>
    <m/>
    <m/>
    <n v="20"/>
    <n v="0"/>
    <n v="0"/>
    <n v="0"/>
    <n v="0"/>
    <n v="1"/>
    <n v="2"/>
    <n v="1"/>
    <n v="0"/>
    <n v="0"/>
    <n v="0"/>
    <n v="32.262999999999998"/>
    <n v="4"/>
  </r>
  <r>
    <n v="59"/>
    <x v="58"/>
    <x v="18"/>
    <m/>
    <m/>
    <m/>
    <m/>
    <m/>
    <n v="4"/>
    <m/>
    <m/>
    <m/>
    <m/>
    <m/>
    <m/>
    <m/>
    <m/>
    <m/>
    <m/>
    <m/>
    <m/>
    <n v="5"/>
    <m/>
    <m/>
    <m/>
    <m/>
    <n v="8"/>
    <m/>
    <m/>
    <m/>
    <m/>
    <m/>
    <m/>
    <m/>
    <m/>
    <m/>
    <m/>
    <m/>
    <m/>
    <m/>
    <m/>
    <m/>
    <n v="2"/>
    <m/>
    <m/>
    <m/>
    <m/>
    <n v="19"/>
    <n v="0"/>
    <n v="0"/>
    <n v="1"/>
    <n v="0"/>
    <n v="0"/>
    <n v="1"/>
    <n v="1"/>
    <n v="0"/>
    <n v="1"/>
    <n v="0"/>
    <n v="32.107999999999997"/>
    <n v="4"/>
  </r>
  <r>
    <n v="60"/>
    <x v="59"/>
    <x v="27"/>
    <m/>
    <m/>
    <m/>
    <m/>
    <n v="5"/>
    <m/>
    <m/>
    <m/>
    <m/>
    <m/>
    <m/>
    <m/>
    <m/>
    <m/>
    <n v="5"/>
    <m/>
    <m/>
    <m/>
    <m/>
    <m/>
    <m/>
    <m/>
    <m/>
    <m/>
    <m/>
    <m/>
    <n v="6"/>
    <m/>
    <m/>
    <m/>
    <m/>
    <m/>
    <m/>
    <m/>
    <m/>
    <n v="3"/>
    <m/>
    <m/>
    <m/>
    <m/>
    <m/>
    <m/>
    <m/>
    <m/>
    <n v="19"/>
    <n v="0"/>
    <n v="0"/>
    <n v="0"/>
    <n v="0"/>
    <n v="1"/>
    <n v="2"/>
    <n v="0"/>
    <n v="1"/>
    <n v="0"/>
    <n v="0"/>
    <n v="32.476999999999997"/>
    <n v="4"/>
  </r>
  <r>
    <n v="61"/>
    <x v="60"/>
    <x v="19"/>
    <m/>
    <m/>
    <m/>
    <n v="1"/>
    <m/>
    <m/>
    <m/>
    <m/>
    <m/>
    <m/>
    <m/>
    <m/>
    <m/>
    <n v="4"/>
    <m/>
    <m/>
    <m/>
    <m/>
    <m/>
    <m/>
    <m/>
    <m/>
    <m/>
    <m/>
    <m/>
    <m/>
    <n v="8"/>
    <m/>
    <m/>
    <m/>
    <n v="5"/>
    <m/>
    <m/>
    <m/>
    <m/>
    <m/>
    <m/>
    <m/>
    <m/>
    <m/>
    <m/>
    <m/>
    <m/>
    <m/>
    <n v="18"/>
    <n v="0"/>
    <n v="0"/>
    <n v="1"/>
    <n v="0"/>
    <n v="0"/>
    <n v="1"/>
    <n v="1"/>
    <n v="0"/>
    <n v="0"/>
    <n v="1"/>
    <n v="32.267000000000003"/>
    <n v="4"/>
  </r>
  <r>
    <n v="62"/>
    <x v="61"/>
    <x v="10"/>
    <m/>
    <m/>
    <m/>
    <n v="8"/>
    <m/>
    <m/>
    <m/>
    <m/>
    <m/>
    <m/>
    <m/>
    <m/>
    <m/>
    <m/>
    <m/>
    <n v="5"/>
    <m/>
    <m/>
    <m/>
    <m/>
    <m/>
    <m/>
    <m/>
    <m/>
    <n v="3"/>
    <m/>
    <m/>
    <m/>
    <m/>
    <m/>
    <m/>
    <m/>
    <m/>
    <m/>
    <m/>
    <m/>
    <m/>
    <m/>
    <n v="2"/>
    <m/>
    <m/>
    <m/>
    <m/>
    <m/>
    <n v="18"/>
    <n v="0"/>
    <n v="0"/>
    <n v="1"/>
    <n v="0"/>
    <n v="0"/>
    <n v="1"/>
    <n v="0"/>
    <n v="1"/>
    <n v="1"/>
    <n v="0"/>
    <n v="32.22"/>
    <n v="4"/>
  </r>
  <r>
    <n v="63"/>
    <x v="62"/>
    <x v="19"/>
    <m/>
    <n v="5"/>
    <m/>
    <m/>
    <m/>
    <m/>
    <m/>
    <m/>
    <m/>
    <m/>
    <m/>
    <m/>
    <m/>
    <m/>
    <m/>
    <m/>
    <m/>
    <m/>
    <m/>
    <n v="6"/>
    <m/>
    <m/>
    <m/>
    <m/>
    <m/>
    <m/>
    <m/>
    <m/>
    <n v="4"/>
    <m/>
    <m/>
    <m/>
    <m/>
    <m/>
    <m/>
    <m/>
    <n v="3"/>
    <m/>
    <m/>
    <m/>
    <m/>
    <m/>
    <m/>
    <m/>
    <n v="18"/>
    <n v="0"/>
    <n v="0"/>
    <n v="0"/>
    <n v="0"/>
    <n v="1"/>
    <n v="1"/>
    <n v="1"/>
    <n v="1"/>
    <n v="0"/>
    <n v="0"/>
    <n v="32.533000000000001"/>
    <n v="4"/>
  </r>
  <r>
    <n v="64"/>
    <x v="63"/>
    <x v="24"/>
    <m/>
    <m/>
    <m/>
    <m/>
    <m/>
    <m/>
    <n v="4"/>
    <m/>
    <m/>
    <m/>
    <m/>
    <m/>
    <m/>
    <m/>
    <m/>
    <n v="1"/>
    <m/>
    <m/>
    <m/>
    <m/>
    <m/>
    <m/>
    <m/>
    <m/>
    <m/>
    <m/>
    <m/>
    <n v="5"/>
    <m/>
    <m/>
    <m/>
    <n v="7"/>
    <m/>
    <m/>
    <m/>
    <m/>
    <m/>
    <m/>
    <m/>
    <m/>
    <m/>
    <m/>
    <m/>
    <m/>
    <n v="17"/>
    <n v="0"/>
    <n v="0"/>
    <n v="0"/>
    <n v="1"/>
    <n v="0"/>
    <n v="1"/>
    <n v="1"/>
    <n v="0"/>
    <n v="0"/>
    <n v="1"/>
    <n v="32.154000000000003"/>
    <n v="4"/>
  </r>
  <r>
    <n v="65"/>
    <x v="64"/>
    <x v="20"/>
    <m/>
    <m/>
    <m/>
    <m/>
    <m/>
    <m/>
    <m/>
    <n v="1"/>
    <m/>
    <m/>
    <m/>
    <m/>
    <m/>
    <m/>
    <m/>
    <m/>
    <n v="5"/>
    <m/>
    <m/>
    <m/>
    <m/>
    <m/>
    <m/>
    <m/>
    <m/>
    <m/>
    <m/>
    <n v="6"/>
    <m/>
    <m/>
    <m/>
    <m/>
    <m/>
    <n v="5"/>
    <m/>
    <m/>
    <m/>
    <m/>
    <m/>
    <m/>
    <m/>
    <m/>
    <m/>
    <m/>
    <n v="17"/>
    <n v="0"/>
    <n v="0"/>
    <n v="0"/>
    <n v="0"/>
    <n v="1"/>
    <n v="2"/>
    <n v="0"/>
    <n v="0"/>
    <n v="0"/>
    <n v="1"/>
    <n v="32.369"/>
    <n v="4"/>
  </r>
  <r>
    <n v="66"/>
    <x v="65"/>
    <x v="28"/>
    <m/>
    <m/>
    <m/>
    <m/>
    <m/>
    <m/>
    <m/>
    <m/>
    <n v="4"/>
    <m/>
    <n v="3"/>
    <m/>
    <m/>
    <m/>
    <m/>
    <m/>
    <m/>
    <m/>
    <m/>
    <m/>
    <m/>
    <m/>
    <m/>
    <m/>
    <n v="5"/>
    <m/>
    <m/>
    <m/>
    <m/>
    <m/>
    <m/>
    <m/>
    <m/>
    <m/>
    <m/>
    <m/>
    <m/>
    <n v="5"/>
    <m/>
    <m/>
    <m/>
    <m/>
    <m/>
    <m/>
    <n v="17"/>
    <n v="0"/>
    <n v="0"/>
    <n v="0"/>
    <n v="0"/>
    <n v="0"/>
    <n v="2"/>
    <n v="1"/>
    <n v="1"/>
    <n v="0"/>
    <n v="0"/>
    <n v="32.396999999999998"/>
    <n v="4"/>
  </r>
  <r>
    <n v="67"/>
    <x v="66"/>
    <x v="28"/>
    <m/>
    <m/>
    <m/>
    <m/>
    <m/>
    <m/>
    <m/>
    <m/>
    <n v="5"/>
    <m/>
    <m/>
    <m/>
    <n v="5"/>
    <m/>
    <m/>
    <m/>
    <m/>
    <m/>
    <m/>
    <m/>
    <m/>
    <m/>
    <n v="1"/>
    <m/>
    <m/>
    <m/>
    <m/>
    <m/>
    <m/>
    <m/>
    <m/>
    <m/>
    <m/>
    <m/>
    <n v="5"/>
    <m/>
    <m/>
    <m/>
    <m/>
    <m/>
    <m/>
    <m/>
    <m/>
    <m/>
    <n v="16"/>
    <n v="0"/>
    <n v="0"/>
    <n v="0"/>
    <n v="0"/>
    <n v="0"/>
    <n v="3"/>
    <n v="0"/>
    <n v="0"/>
    <n v="0"/>
    <n v="1"/>
    <n v="32.155999999999999"/>
    <n v="4"/>
  </r>
  <r>
    <n v="68"/>
    <x v="67"/>
    <x v="13"/>
    <m/>
    <m/>
    <m/>
    <m/>
    <m/>
    <m/>
    <m/>
    <m/>
    <n v="3"/>
    <m/>
    <m/>
    <m/>
    <m/>
    <n v="1"/>
    <m/>
    <m/>
    <m/>
    <m/>
    <m/>
    <m/>
    <m/>
    <n v="7"/>
    <m/>
    <m/>
    <m/>
    <m/>
    <m/>
    <m/>
    <m/>
    <m/>
    <m/>
    <m/>
    <m/>
    <m/>
    <m/>
    <n v="4"/>
    <m/>
    <m/>
    <m/>
    <m/>
    <m/>
    <m/>
    <m/>
    <m/>
    <n v="15"/>
    <n v="0"/>
    <n v="0"/>
    <n v="0"/>
    <n v="1"/>
    <n v="0"/>
    <n v="0"/>
    <n v="1"/>
    <n v="1"/>
    <n v="0"/>
    <n v="1"/>
    <n v="32.225999999999999"/>
    <n v="4"/>
  </r>
  <r>
    <n v="69"/>
    <x v="68"/>
    <x v="6"/>
    <m/>
    <m/>
    <m/>
    <m/>
    <m/>
    <n v="2"/>
    <m/>
    <m/>
    <m/>
    <m/>
    <m/>
    <m/>
    <m/>
    <m/>
    <m/>
    <m/>
    <n v="6"/>
    <m/>
    <m/>
    <m/>
    <m/>
    <m/>
    <m/>
    <m/>
    <m/>
    <n v="3"/>
    <m/>
    <m/>
    <m/>
    <m/>
    <m/>
    <n v="4"/>
    <m/>
    <m/>
    <m/>
    <m/>
    <m/>
    <m/>
    <m/>
    <m/>
    <m/>
    <m/>
    <m/>
    <m/>
    <n v="15"/>
    <n v="0"/>
    <n v="0"/>
    <n v="0"/>
    <n v="0"/>
    <n v="1"/>
    <n v="0"/>
    <n v="1"/>
    <n v="1"/>
    <n v="1"/>
    <n v="0"/>
    <n v="32.74"/>
    <n v="4"/>
  </r>
  <r>
    <n v="70"/>
    <x v="69"/>
    <x v="29"/>
    <m/>
    <m/>
    <m/>
    <m/>
    <n v="6"/>
    <m/>
    <m/>
    <m/>
    <m/>
    <m/>
    <m/>
    <m/>
    <m/>
    <n v="3"/>
    <m/>
    <m/>
    <m/>
    <m/>
    <m/>
    <m/>
    <m/>
    <m/>
    <m/>
    <m/>
    <m/>
    <m/>
    <m/>
    <n v="3"/>
    <m/>
    <m/>
    <m/>
    <n v="2"/>
    <m/>
    <m/>
    <m/>
    <m/>
    <m/>
    <m/>
    <m/>
    <m/>
    <m/>
    <m/>
    <m/>
    <m/>
    <n v="14"/>
    <n v="0"/>
    <n v="0"/>
    <n v="0"/>
    <n v="0"/>
    <n v="1"/>
    <n v="0"/>
    <n v="0"/>
    <n v="2"/>
    <n v="1"/>
    <n v="0"/>
    <n v="32.905000000000001"/>
    <n v="4"/>
  </r>
  <r>
    <n v="71"/>
    <x v="70"/>
    <x v="19"/>
    <m/>
    <m/>
    <m/>
    <m/>
    <m/>
    <n v="3"/>
    <m/>
    <m/>
    <m/>
    <m/>
    <m/>
    <m/>
    <m/>
    <m/>
    <m/>
    <m/>
    <m/>
    <m/>
    <m/>
    <n v="5"/>
    <m/>
    <m/>
    <n v="3"/>
    <m/>
    <m/>
    <m/>
    <m/>
    <m/>
    <m/>
    <m/>
    <n v="3"/>
    <m/>
    <m/>
    <m/>
    <m/>
    <m/>
    <m/>
    <m/>
    <m/>
    <m/>
    <m/>
    <m/>
    <m/>
    <m/>
    <n v="14"/>
    <n v="0"/>
    <n v="0"/>
    <n v="0"/>
    <n v="0"/>
    <n v="0"/>
    <n v="1"/>
    <n v="0"/>
    <n v="3"/>
    <n v="0"/>
    <n v="0"/>
    <n v="32.466999999999999"/>
    <n v="4"/>
  </r>
  <r>
    <n v="72"/>
    <x v="71"/>
    <x v="9"/>
    <m/>
    <n v="6"/>
    <m/>
    <m/>
    <m/>
    <m/>
    <m/>
    <m/>
    <m/>
    <m/>
    <m/>
    <m/>
    <m/>
    <m/>
    <m/>
    <m/>
    <m/>
    <n v="3"/>
    <m/>
    <m/>
    <n v="1"/>
    <m/>
    <m/>
    <m/>
    <m/>
    <m/>
    <m/>
    <m/>
    <m/>
    <m/>
    <m/>
    <n v="3"/>
    <m/>
    <m/>
    <m/>
    <m/>
    <m/>
    <m/>
    <m/>
    <m/>
    <m/>
    <m/>
    <m/>
    <m/>
    <n v="13"/>
    <n v="0"/>
    <n v="0"/>
    <n v="0"/>
    <n v="0"/>
    <n v="1"/>
    <n v="0"/>
    <n v="0"/>
    <n v="2"/>
    <n v="0"/>
    <n v="1"/>
    <n v="32.786000000000001"/>
    <n v="4"/>
  </r>
  <r>
    <n v="73"/>
    <x v="72"/>
    <x v="14"/>
    <m/>
    <m/>
    <m/>
    <m/>
    <m/>
    <m/>
    <m/>
    <n v="2"/>
    <m/>
    <m/>
    <m/>
    <m/>
    <m/>
    <m/>
    <m/>
    <m/>
    <m/>
    <n v="4"/>
    <m/>
    <m/>
    <m/>
    <m/>
    <m/>
    <m/>
    <m/>
    <m/>
    <n v="5"/>
    <m/>
    <m/>
    <m/>
    <m/>
    <m/>
    <m/>
    <m/>
    <m/>
    <m/>
    <m/>
    <n v="2"/>
    <m/>
    <m/>
    <m/>
    <m/>
    <m/>
    <m/>
    <n v="13"/>
    <n v="0"/>
    <n v="0"/>
    <n v="0"/>
    <n v="0"/>
    <n v="0"/>
    <n v="1"/>
    <n v="1"/>
    <n v="0"/>
    <n v="2"/>
    <n v="0"/>
    <n v="32.448"/>
    <n v="4"/>
  </r>
  <r>
    <n v="74"/>
    <x v="73"/>
    <x v="23"/>
    <n v="2"/>
    <m/>
    <m/>
    <m/>
    <m/>
    <m/>
    <m/>
    <m/>
    <m/>
    <m/>
    <m/>
    <n v="5"/>
    <m/>
    <m/>
    <m/>
    <m/>
    <m/>
    <m/>
    <m/>
    <m/>
    <m/>
    <m/>
    <m/>
    <m/>
    <m/>
    <n v="4"/>
    <m/>
    <m/>
    <m/>
    <m/>
    <m/>
    <m/>
    <m/>
    <n v="2"/>
    <m/>
    <m/>
    <m/>
    <m/>
    <m/>
    <m/>
    <m/>
    <m/>
    <m/>
    <m/>
    <n v="13"/>
    <n v="0"/>
    <n v="0"/>
    <n v="0"/>
    <n v="0"/>
    <n v="0"/>
    <n v="1"/>
    <n v="1"/>
    <n v="0"/>
    <n v="2"/>
    <n v="0"/>
    <n v="32.905000000000001"/>
    <n v="4"/>
  </r>
  <r>
    <n v="75"/>
    <x v="74"/>
    <x v="30"/>
    <m/>
    <m/>
    <n v="3"/>
    <m/>
    <m/>
    <m/>
    <m/>
    <m/>
    <m/>
    <m/>
    <m/>
    <m/>
    <m/>
    <m/>
    <m/>
    <m/>
    <n v="2"/>
    <m/>
    <m/>
    <m/>
    <m/>
    <m/>
    <n v="5"/>
    <m/>
    <m/>
    <m/>
    <m/>
    <m/>
    <m/>
    <m/>
    <m/>
    <m/>
    <m/>
    <m/>
    <m/>
    <m/>
    <m/>
    <m/>
    <n v="3"/>
    <m/>
    <m/>
    <m/>
    <m/>
    <m/>
    <n v="13"/>
    <n v="0"/>
    <n v="0"/>
    <n v="0"/>
    <n v="0"/>
    <n v="0"/>
    <n v="1"/>
    <n v="0"/>
    <n v="2"/>
    <n v="1"/>
    <n v="0"/>
    <n v="32.320999999999998"/>
    <n v="4"/>
  </r>
  <r>
    <n v="76"/>
    <x v="75"/>
    <x v="29"/>
    <m/>
    <m/>
    <m/>
    <m/>
    <m/>
    <m/>
    <m/>
    <n v="4"/>
    <m/>
    <m/>
    <m/>
    <m/>
    <n v="3"/>
    <m/>
    <m/>
    <m/>
    <m/>
    <m/>
    <m/>
    <m/>
    <m/>
    <n v="2"/>
    <m/>
    <m/>
    <m/>
    <m/>
    <m/>
    <m/>
    <m/>
    <m/>
    <m/>
    <m/>
    <m/>
    <n v="4"/>
    <m/>
    <m/>
    <m/>
    <m/>
    <m/>
    <m/>
    <m/>
    <m/>
    <m/>
    <m/>
    <n v="13"/>
    <n v="0"/>
    <n v="0"/>
    <n v="0"/>
    <n v="0"/>
    <n v="0"/>
    <n v="0"/>
    <n v="2"/>
    <n v="1"/>
    <n v="1"/>
    <n v="0"/>
    <n v="32.228999999999999"/>
    <n v="4"/>
  </r>
  <r>
    <n v="77"/>
    <x v="76"/>
    <x v="26"/>
    <m/>
    <m/>
    <n v="4"/>
    <m/>
    <m/>
    <m/>
    <m/>
    <m/>
    <m/>
    <m/>
    <m/>
    <m/>
    <m/>
    <m/>
    <m/>
    <m/>
    <m/>
    <m/>
    <m/>
    <n v="2"/>
    <m/>
    <m/>
    <m/>
    <m/>
    <m/>
    <m/>
    <m/>
    <m/>
    <m/>
    <n v="3"/>
    <m/>
    <m/>
    <m/>
    <m/>
    <m/>
    <m/>
    <m/>
    <n v="4"/>
    <m/>
    <m/>
    <m/>
    <m/>
    <m/>
    <m/>
    <n v="13"/>
    <n v="0"/>
    <n v="0"/>
    <n v="0"/>
    <n v="0"/>
    <n v="0"/>
    <n v="0"/>
    <n v="2"/>
    <n v="1"/>
    <n v="1"/>
    <n v="0"/>
    <n v="32.261000000000003"/>
    <n v="4"/>
  </r>
  <r>
    <n v="78"/>
    <x v="77"/>
    <x v="19"/>
    <m/>
    <m/>
    <m/>
    <m/>
    <m/>
    <m/>
    <n v="2"/>
    <m/>
    <m/>
    <m/>
    <m/>
    <m/>
    <n v="4"/>
    <m/>
    <m/>
    <m/>
    <m/>
    <m/>
    <m/>
    <m/>
    <n v="3"/>
    <m/>
    <m/>
    <m/>
    <m/>
    <m/>
    <m/>
    <m/>
    <m/>
    <m/>
    <m/>
    <m/>
    <n v="4"/>
    <m/>
    <m/>
    <m/>
    <m/>
    <m/>
    <m/>
    <m/>
    <m/>
    <m/>
    <m/>
    <m/>
    <n v="13"/>
    <n v="0"/>
    <n v="0"/>
    <n v="0"/>
    <n v="0"/>
    <n v="0"/>
    <n v="0"/>
    <n v="2"/>
    <n v="1"/>
    <n v="1"/>
    <n v="0"/>
    <n v="32.463999999999999"/>
    <n v="4"/>
  </r>
  <r>
    <n v="79"/>
    <x v="78"/>
    <x v="19"/>
    <m/>
    <n v="2"/>
    <m/>
    <m/>
    <m/>
    <m/>
    <m/>
    <m/>
    <m/>
    <m/>
    <m/>
    <n v="3"/>
    <m/>
    <m/>
    <m/>
    <m/>
    <m/>
    <m/>
    <m/>
    <m/>
    <m/>
    <m/>
    <m/>
    <m/>
    <m/>
    <m/>
    <n v="4"/>
    <m/>
    <m/>
    <m/>
    <m/>
    <m/>
    <m/>
    <m/>
    <n v="4"/>
    <m/>
    <m/>
    <m/>
    <m/>
    <m/>
    <m/>
    <m/>
    <m/>
    <m/>
    <n v="13"/>
    <n v="0"/>
    <n v="0"/>
    <n v="0"/>
    <n v="0"/>
    <n v="0"/>
    <n v="0"/>
    <n v="2"/>
    <n v="1"/>
    <n v="1"/>
    <n v="0"/>
    <n v="32.674999999999997"/>
    <n v="4"/>
  </r>
  <r>
    <n v="80"/>
    <x v="79"/>
    <x v="28"/>
    <m/>
    <m/>
    <m/>
    <m/>
    <n v="3"/>
    <m/>
    <m/>
    <m/>
    <m/>
    <m/>
    <n v="4"/>
    <m/>
    <m/>
    <m/>
    <m/>
    <m/>
    <m/>
    <m/>
    <m/>
    <m/>
    <n v="2"/>
    <m/>
    <m/>
    <m/>
    <m/>
    <m/>
    <m/>
    <m/>
    <m/>
    <m/>
    <m/>
    <m/>
    <m/>
    <n v="3"/>
    <m/>
    <m/>
    <m/>
    <m/>
    <m/>
    <m/>
    <m/>
    <m/>
    <m/>
    <m/>
    <n v="12"/>
    <n v="0"/>
    <n v="0"/>
    <n v="0"/>
    <n v="0"/>
    <n v="0"/>
    <n v="0"/>
    <n v="1"/>
    <n v="2"/>
    <n v="1"/>
    <n v="0"/>
    <n v="32.796999999999997"/>
    <n v="4"/>
  </r>
  <r>
    <n v="81"/>
    <x v="80"/>
    <x v="27"/>
    <m/>
    <n v="1"/>
    <m/>
    <m/>
    <m/>
    <m/>
    <m/>
    <m/>
    <m/>
    <m/>
    <n v="2"/>
    <m/>
    <m/>
    <m/>
    <m/>
    <m/>
    <m/>
    <m/>
    <m/>
    <m/>
    <m/>
    <m/>
    <m/>
    <m/>
    <m/>
    <m/>
    <m/>
    <n v="4"/>
    <m/>
    <m/>
    <n v="4"/>
    <m/>
    <m/>
    <m/>
    <m/>
    <m/>
    <m/>
    <m/>
    <m/>
    <m/>
    <m/>
    <m/>
    <m/>
    <m/>
    <n v="11"/>
    <n v="0"/>
    <n v="0"/>
    <n v="0"/>
    <n v="0"/>
    <n v="0"/>
    <n v="0"/>
    <n v="2"/>
    <n v="0"/>
    <n v="1"/>
    <n v="1"/>
    <n v="32.795000000000002"/>
    <n v="4"/>
  </r>
  <r>
    <n v="82"/>
    <x v="81"/>
    <x v="19"/>
    <m/>
    <m/>
    <m/>
    <m/>
    <n v="4"/>
    <m/>
    <m/>
    <m/>
    <m/>
    <m/>
    <m/>
    <m/>
    <m/>
    <m/>
    <m/>
    <m/>
    <m/>
    <m/>
    <m/>
    <n v="1"/>
    <m/>
    <n v="3"/>
    <m/>
    <m/>
    <m/>
    <m/>
    <m/>
    <m/>
    <m/>
    <m/>
    <m/>
    <m/>
    <m/>
    <m/>
    <m/>
    <m/>
    <m/>
    <m/>
    <m/>
    <n v="3"/>
    <m/>
    <m/>
    <m/>
    <m/>
    <n v="11"/>
    <n v="0"/>
    <n v="0"/>
    <n v="0"/>
    <n v="0"/>
    <n v="0"/>
    <n v="0"/>
    <n v="1"/>
    <n v="2"/>
    <n v="0"/>
    <n v="1"/>
    <n v="32.281999999999996"/>
    <n v="4"/>
  </r>
  <r>
    <n v="83"/>
    <x v="82"/>
    <x v="25"/>
    <m/>
    <m/>
    <m/>
    <n v="3"/>
    <m/>
    <m/>
    <m/>
    <m/>
    <m/>
    <m/>
    <m/>
    <m/>
    <m/>
    <m/>
    <m/>
    <m/>
    <m/>
    <m/>
    <n v="1"/>
    <m/>
    <m/>
    <n v="4"/>
    <m/>
    <m/>
    <m/>
    <m/>
    <m/>
    <m/>
    <m/>
    <m/>
    <m/>
    <m/>
    <m/>
    <m/>
    <m/>
    <m/>
    <m/>
    <n v="3"/>
    <m/>
    <m/>
    <m/>
    <m/>
    <m/>
    <m/>
    <n v="11"/>
    <n v="0"/>
    <n v="0"/>
    <n v="0"/>
    <n v="0"/>
    <n v="0"/>
    <n v="0"/>
    <n v="1"/>
    <n v="2"/>
    <n v="0"/>
    <n v="1"/>
    <n v="32.366"/>
    <n v="4"/>
  </r>
  <r>
    <n v="84"/>
    <x v="83"/>
    <x v="21"/>
    <m/>
    <m/>
    <m/>
    <m/>
    <m/>
    <m/>
    <m/>
    <m/>
    <m/>
    <n v="3"/>
    <m/>
    <m/>
    <m/>
    <m/>
    <n v="4"/>
    <m/>
    <m/>
    <m/>
    <m/>
    <m/>
    <m/>
    <n v="1"/>
    <m/>
    <m/>
    <m/>
    <m/>
    <m/>
    <m/>
    <m/>
    <m/>
    <n v="2"/>
    <m/>
    <m/>
    <m/>
    <m/>
    <m/>
    <m/>
    <m/>
    <m/>
    <m/>
    <m/>
    <m/>
    <m/>
    <m/>
    <n v="10"/>
    <n v="0"/>
    <n v="0"/>
    <n v="0"/>
    <n v="0"/>
    <n v="0"/>
    <n v="0"/>
    <n v="1"/>
    <n v="1"/>
    <n v="1"/>
    <n v="1"/>
    <n v="32.238999999999997"/>
    <n v="4"/>
  </r>
  <r>
    <n v="85"/>
    <x v="84"/>
    <x v="6"/>
    <m/>
    <m/>
    <n v="6"/>
    <m/>
    <m/>
    <m/>
    <m/>
    <m/>
    <m/>
    <m/>
    <n v="1"/>
    <m/>
    <m/>
    <m/>
    <m/>
    <m/>
    <m/>
    <m/>
    <m/>
    <m/>
    <m/>
    <m/>
    <m/>
    <m/>
    <m/>
    <m/>
    <m/>
    <m/>
    <n v="1"/>
    <m/>
    <m/>
    <n v="1"/>
    <m/>
    <m/>
    <m/>
    <m/>
    <m/>
    <m/>
    <m/>
    <m/>
    <m/>
    <m/>
    <m/>
    <m/>
    <n v="9"/>
    <n v="0"/>
    <n v="0"/>
    <n v="0"/>
    <n v="0"/>
    <n v="1"/>
    <n v="0"/>
    <n v="0"/>
    <n v="0"/>
    <n v="0"/>
    <n v="3"/>
    <n v="32.491"/>
    <n v="4"/>
  </r>
  <r>
    <n v="86"/>
    <x v="85"/>
    <x v="23"/>
    <n v="3"/>
    <m/>
    <m/>
    <m/>
    <m/>
    <m/>
    <m/>
    <m/>
    <m/>
    <m/>
    <m/>
    <m/>
    <n v="1"/>
    <m/>
    <m/>
    <m/>
    <m/>
    <m/>
    <m/>
    <m/>
    <m/>
    <m/>
    <m/>
    <m/>
    <n v="1"/>
    <m/>
    <m/>
    <m/>
    <m/>
    <m/>
    <m/>
    <m/>
    <m/>
    <m/>
    <m/>
    <m/>
    <n v="4"/>
    <m/>
    <m/>
    <m/>
    <m/>
    <m/>
    <m/>
    <m/>
    <n v="9"/>
    <n v="0"/>
    <n v="0"/>
    <n v="0"/>
    <n v="0"/>
    <n v="0"/>
    <n v="0"/>
    <n v="1"/>
    <n v="1"/>
    <n v="0"/>
    <n v="2"/>
    <n v="32.368000000000002"/>
    <n v="4"/>
  </r>
  <r>
    <n v="87"/>
    <x v="86"/>
    <x v="19"/>
    <m/>
    <m/>
    <m/>
    <n v="4"/>
    <m/>
    <m/>
    <m/>
    <m/>
    <m/>
    <m/>
    <m/>
    <m/>
    <m/>
    <m/>
    <n v="1"/>
    <m/>
    <m/>
    <m/>
    <m/>
    <m/>
    <m/>
    <m/>
    <m/>
    <m/>
    <m/>
    <n v="1"/>
    <m/>
    <m/>
    <m/>
    <m/>
    <m/>
    <m/>
    <m/>
    <m/>
    <n v="3"/>
    <m/>
    <m/>
    <m/>
    <m/>
    <m/>
    <m/>
    <m/>
    <m/>
    <m/>
    <n v="9"/>
    <n v="0"/>
    <n v="0"/>
    <n v="0"/>
    <n v="0"/>
    <n v="0"/>
    <n v="0"/>
    <n v="1"/>
    <n v="1"/>
    <n v="0"/>
    <n v="2"/>
    <n v="32.588999999999999"/>
    <n v="4"/>
  </r>
  <r>
    <n v="88"/>
    <x v="87"/>
    <x v="24"/>
    <m/>
    <n v="4"/>
    <m/>
    <m/>
    <m/>
    <m/>
    <m/>
    <m/>
    <m/>
    <m/>
    <m/>
    <m/>
    <m/>
    <m/>
    <n v="2"/>
    <m/>
    <m/>
    <m/>
    <m/>
    <m/>
    <m/>
    <m/>
    <m/>
    <n v="2"/>
    <m/>
    <m/>
    <m/>
    <m/>
    <m/>
    <m/>
    <m/>
    <m/>
    <n v="1"/>
    <m/>
    <m/>
    <m/>
    <m/>
    <m/>
    <m/>
    <m/>
    <m/>
    <m/>
    <m/>
    <m/>
    <n v="9"/>
    <n v="0"/>
    <n v="0"/>
    <n v="0"/>
    <n v="0"/>
    <n v="0"/>
    <n v="0"/>
    <n v="1"/>
    <n v="0"/>
    <n v="2"/>
    <n v="1"/>
    <n v="33.119"/>
    <n v="4"/>
  </r>
  <r>
    <n v="89"/>
    <x v="88"/>
    <x v="19"/>
    <m/>
    <m/>
    <m/>
    <n v="2"/>
    <m/>
    <m/>
    <m/>
    <m/>
    <m/>
    <m/>
    <m/>
    <n v="4"/>
    <m/>
    <m/>
    <m/>
    <m/>
    <m/>
    <m/>
    <m/>
    <m/>
    <m/>
    <m/>
    <m/>
    <m/>
    <m/>
    <m/>
    <m/>
    <m/>
    <n v="2"/>
    <m/>
    <m/>
    <m/>
    <m/>
    <m/>
    <m/>
    <m/>
    <n v="1"/>
    <m/>
    <m/>
    <m/>
    <m/>
    <m/>
    <m/>
    <m/>
    <n v="9"/>
    <n v="0"/>
    <n v="0"/>
    <n v="0"/>
    <n v="0"/>
    <n v="0"/>
    <n v="0"/>
    <n v="1"/>
    <n v="0"/>
    <n v="2"/>
    <n v="1"/>
    <n v="33.130000000000003"/>
    <n v="4"/>
  </r>
  <r>
    <n v="90"/>
    <x v="89"/>
    <x v="19"/>
    <m/>
    <m/>
    <m/>
    <m/>
    <m/>
    <m/>
    <m/>
    <m/>
    <n v="2"/>
    <m/>
    <m/>
    <m/>
    <m/>
    <m/>
    <m/>
    <m/>
    <m/>
    <m/>
    <n v="2"/>
    <m/>
    <m/>
    <m/>
    <m/>
    <m/>
    <m/>
    <m/>
    <n v="3"/>
    <m/>
    <m/>
    <m/>
    <m/>
    <m/>
    <n v="2"/>
    <m/>
    <m/>
    <m/>
    <m/>
    <m/>
    <m/>
    <m/>
    <m/>
    <m/>
    <m/>
    <m/>
    <n v="9"/>
    <n v="0"/>
    <n v="0"/>
    <n v="0"/>
    <n v="0"/>
    <n v="0"/>
    <n v="0"/>
    <n v="0"/>
    <n v="1"/>
    <n v="3"/>
    <n v="0"/>
    <n v="32.439"/>
    <n v="4"/>
  </r>
  <r>
    <n v="91"/>
    <x v="90"/>
    <x v="30"/>
    <m/>
    <m/>
    <m/>
    <m/>
    <m/>
    <m/>
    <m/>
    <m/>
    <m/>
    <n v="2"/>
    <m/>
    <m/>
    <m/>
    <m/>
    <m/>
    <m/>
    <m/>
    <m/>
    <m/>
    <n v="4"/>
    <m/>
    <m/>
    <m/>
    <m/>
    <m/>
    <m/>
    <n v="1"/>
    <m/>
    <m/>
    <m/>
    <m/>
    <m/>
    <m/>
    <m/>
    <n v="1"/>
    <m/>
    <m/>
    <m/>
    <m/>
    <m/>
    <m/>
    <m/>
    <m/>
    <m/>
    <n v="8"/>
    <n v="0"/>
    <n v="0"/>
    <n v="0"/>
    <n v="0"/>
    <n v="0"/>
    <n v="0"/>
    <n v="1"/>
    <n v="0"/>
    <n v="1"/>
    <n v="2"/>
    <n v="32.368000000000002"/>
    <n v="4"/>
  </r>
  <r>
    <n v="92"/>
    <x v="91"/>
    <x v="25"/>
    <m/>
    <n v="3"/>
    <m/>
    <m/>
    <m/>
    <m/>
    <m/>
    <m/>
    <m/>
    <m/>
    <m/>
    <m/>
    <m/>
    <n v="2"/>
    <m/>
    <m/>
    <m/>
    <m/>
    <m/>
    <m/>
    <m/>
    <m/>
    <m/>
    <m/>
    <n v="2"/>
    <m/>
    <m/>
    <m/>
    <m/>
    <m/>
    <m/>
    <m/>
    <m/>
    <m/>
    <m/>
    <m/>
    <m/>
    <m/>
    <n v="1"/>
    <m/>
    <m/>
    <m/>
    <m/>
    <m/>
    <n v="8"/>
    <n v="0"/>
    <n v="0"/>
    <n v="0"/>
    <n v="0"/>
    <n v="0"/>
    <n v="0"/>
    <n v="0"/>
    <n v="1"/>
    <n v="2"/>
    <n v="1"/>
    <n v="32.238999999999997"/>
    <n v="4"/>
  </r>
  <r>
    <n v="93"/>
    <x v="92"/>
    <x v="19"/>
    <m/>
    <m/>
    <m/>
    <m/>
    <m/>
    <m/>
    <m/>
    <m/>
    <m/>
    <n v="1"/>
    <m/>
    <m/>
    <n v="2"/>
    <m/>
    <m/>
    <m/>
    <m/>
    <m/>
    <m/>
    <m/>
    <m/>
    <m/>
    <m/>
    <n v="3"/>
    <m/>
    <m/>
    <m/>
    <m/>
    <m/>
    <m/>
    <m/>
    <m/>
    <m/>
    <m/>
    <m/>
    <n v="2"/>
    <m/>
    <m/>
    <m/>
    <m/>
    <m/>
    <m/>
    <m/>
    <m/>
    <n v="8"/>
    <n v="0"/>
    <n v="0"/>
    <n v="0"/>
    <n v="0"/>
    <n v="0"/>
    <n v="0"/>
    <n v="0"/>
    <n v="1"/>
    <n v="2"/>
    <n v="1"/>
    <n v="32.378"/>
    <n v="4"/>
  </r>
  <r>
    <n v="94"/>
    <x v="93"/>
    <x v="19"/>
    <m/>
    <m/>
    <m/>
    <m/>
    <m/>
    <m/>
    <n v="1"/>
    <m/>
    <m/>
    <m/>
    <m/>
    <m/>
    <m/>
    <m/>
    <m/>
    <m/>
    <n v="1"/>
    <m/>
    <m/>
    <m/>
    <m/>
    <m/>
    <m/>
    <m/>
    <m/>
    <m/>
    <n v="2"/>
    <m/>
    <m/>
    <m/>
    <m/>
    <m/>
    <n v="3"/>
    <m/>
    <m/>
    <m/>
    <m/>
    <m/>
    <m/>
    <m/>
    <m/>
    <m/>
    <m/>
    <m/>
    <n v="7"/>
    <n v="0"/>
    <n v="0"/>
    <n v="0"/>
    <n v="0"/>
    <n v="0"/>
    <n v="0"/>
    <n v="0"/>
    <n v="1"/>
    <n v="1"/>
    <n v="2"/>
    <n v="32.494"/>
    <n v="4"/>
  </r>
  <r>
    <n v="95"/>
    <x v="94"/>
    <x v="19"/>
    <m/>
    <m/>
    <m/>
    <m/>
    <m/>
    <m/>
    <m/>
    <m/>
    <n v="1"/>
    <m/>
    <m/>
    <m/>
    <m/>
    <m/>
    <m/>
    <m/>
    <m/>
    <m/>
    <m/>
    <n v="3"/>
    <m/>
    <m/>
    <m/>
    <m/>
    <m/>
    <n v="2"/>
    <m/>
    <m/>
    <m/>
    <m/>
    <m/>
    <m/>
    <m/>
    <n v="1"/>
    <m/>
    <m/>
    <m/>
    <m/>
    <m/>
    <m/>
    <m/>
    <m/>
    <m/>
    <m/>
    <n v="7"/>
    <n v="0"/>
    <n v="0"/>
    <n v="0"/>
    <n v="0"/>
    <n v="0"/>
    <n v="0"/>
    <n v="0"/>
    <n v="1"/>
    <n v="1"/>
    <n v="2"/>
    <n v="32.723999999999997"/>
    <n v="4"/>
  </r>
  <r>
    <n v="96"/>
    <x v="95"/>
    <x v="27"/>
    <m/>
    <m/>
    <m/>
    <m/>
    <m/>
    <n v="1"/>
    <m/>
    <m/>
    <m/>
    <m/>
    <m/>
    <m/>
    <m/>
    <m/>
    <n v="3"/>
    <m/>
    <m/>
    <m/>
    <m/>
    <m/>
    <m/>
    <m/>
    <m/>
    <m/>
    <m/>
    <m/>
    <m/>
    <n v="1"/>
    <m/>
    <m/>
    <m/>
    <m/>
    <m/>
    <m/>
    <m/>
    <m/>
    <n v="2"/>
    <m/>
    <m/>
    <m/>
    <m/>
    <m/>
    <m/>
    <m/>
    <n v="7"/>
    <n v="0"/>
    <n v="0"/>
    <n v="0"/>
    <n v="0"/>
    <n v="0"/>
    <n v="0"/>
    <n v="0"/>
    <n v="1"/>
    <n v="1"/>
    <n v="2"/>
    <n v="32.808"/>
    <n v="4"/>
  </r>
  <r>
    <n v="97"/>
    <x v="96"/>
    <x v="19"/>
    <m/>
    <m/>
    <m/>
    <m/>
    <n v="2"/>
    <m/>
    <m/>
    <m/>
    <m/>
    <m/>
    <m/>
    <n v="2"/>
    <m/>
    <m/>
    <m/>
    <m/>
    <m/>
    <m/>
    <m/>
    <m/>
    <m/>
    <m/>
    <m/>
    <m/>
    <m/>
    <m/>
    <m/>
    <m/>
    <m/>
    <n v="2"/>
    <m/>
    <m/>
    <m/>
    <m/>
    <m/>
    <m/>
    <m/>
    <n v="1"/>
    <m/>
    <m/>
    <m/>
    <m/>
    <m/>
    <m/>
    <n v="7"/>
    <n v="0"/>
    <n v="0"/>
    <n v="0"/>
    <n v="0"/>
    <n v="0"/>
    <n v="0"/>
    <n v="0"/>
    <n v="0"/>
    <n v="3"/>
    <n v="1"/>
    <n v="32.572000000000003"/>
    <n v="4"/>
  </r>
  <r>
    <n v="98"/>
    <x v="97"/>
    <x v="31"/>
    <m/>
    <m/>
    <n v="2"/>
    <m/>
    <m/>
    <m/>
    <m/>
    <m/>
    <m/>
    <m/>
    <m/>
    <n v="1"/>
    <m/>
    <m/>
    <m/>
    <m/>
    <m/>
    <m/>
    <m/>
    <m/>
    <m/>
    <m/>
    <m/>
    <m/>
    <m/>
    <m/>
    <m/>
    <n v="2"/>
    <m/>
    <m/>
    <m/>
    <m/>
    <m/>
    <m/>
    <m/>
    <n v="1"/>
    <m/>
    <m/>
    <m/>
    <m/>
    <m/>
    <m/>
    <m/>
    <m/>
    <n v="6"/>
    <n v="0"/>
    <n v="0"/>
    <n v="0"/>
    <n v="0"/>
    <n v="0"/>
    <n v="0"/>
    <n v="0"/>
    <n v="0"/>
    <n v="2"/>
    <n v="2"/>
    <n v="33.002000000000002"/>
    <n v="4"/>
  </r>
  <r>
    <n v="99"/>
    <x v="98"/>
    <x v="19"/>
    <n v="1"/>
    <m/>
    <m/>
    <m/>
    <m/>
    <m/>
    <m/>
    <m/>
    <m/>
    <m/>
    <m/>
    <m/>
    <m/>
    <m/>
    <m/>
    <m/>
    <m/>
    <n v="2"/>
    <m/>
    <m/>
    <m/>
    <m/>
    <m/>
    <m/>
    <m/>
    <m/>
    <m/>
    <m/>
    <m/>
    <n v="1"/>
    <n v="1"/>
    <m/>
    <m/>
    <m/>
    <m/>
    <m/>
    <m/>
    <m/>
    <m/>
    <m/>
    <m/>
    <m/>
    <m/>
    <m/>
    <n v="5"/>
    <n v="0"/>
    <n v="0"/>
    <n v="0"/>
    <n v="0"/>
    <n v="0"/>
    <n v="0"/>
    <n v="0"/>
    <n v="0"/>
    <n v="1"/>
    <n v="3"/>
    <n v="33.542999999999999"/>
    <n v="4"/>
  </r>
  <r>
    <n v="100"/>
    <x v="99"/>
    <x v="29"/>
    <m/>
    <m/>
    <m/>
    <m/>
    <n v="1"/>
    <m/>
    <m/>
    <m/>
    <m/>
    <m/>
    <m/>
    <m/>
    <m/>
    <m/>
    <m/>
    <m/>
    <m/>
    <n v="1"/>
    <m/>
    <m/>
    <m/>
    <m/>
    <m/>
    <n v="1"/>
    <m/>
    <m/>
    <m/>
    <m/>
    <m/>
    <m/>
    <m/>
    <m/>
    <m/>
    <m/>
    <n v="1"/>
    <m/>
    <m/>
    <m/>
    <m/>
    <m/>
    <m/>
    <m/>
    <m/>
    <m/>
    <n v="4"/>
    <n v="0"/>
    <n v="0"/>
    <n v="0"/>
    <n v="0"/>
    <n v="0"/>
    <n v="0"/>
    <n v="0"/>
    <n v="0"/>
    <n v="0"/>
    <n v="4"/>
    <n v="32.404000000000003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5" indent="0" outline="1" outlineData="1" multipleFieldFilters="0" rowHeaderCaption="Team">
  <location ref="A1:B117" firstHeaderRow="1" firstDataRow="1" firstDataCol="1"/>
  <pivotFields count="60">
    <pivotField showAll="0"/>
    <pivotField axis="axisRow" showAll="0">
      <items count="101">
        <item x="51"/>
        <item x="75"/>
        <item x="56"/>
        <item x="64"/>
        <item x="71"/>
        <item x="74"/>
        <item x="23"/>
        <item x="61"/>
        <item x="15"/>
        <item x="22"/>
        <item x="18"/>
        <item x="10"/>
        <item x="45"/>
        <item x="20"/>
        <item x="81"/>
        <item x="78"/>
        <item x="1"/>
        <item x="57"/>
        <item x="48"/>
        <item x="32"/>
        <item x="73"/>
        <item x="11"/>
        <item x="33"/>
        <item x="39"/>
        <item x="46"/>
        <item x="3"/>
        <item x="4"/>
        <item x="6"/>
        <item x="37"/>
        <item x="29"/>
        <item x="41"/>
        <item x="72"/>
        <item x="27"/>
        <item x="34"/>
        <item x="7"/>
        <item x="65"/>
        <item x="50"/>
        <item x="31"/>
        <item x="52"/>
        <item x="53"/>
        <item x="44"/>
        <item x="0"/>
        <item x="16"/>
        <item x="47"/>
        <item x="13"/>
        <item x="14"/>
        <item x="79"/>
        <item x="98"/>
        <item x="69"/>
        <item x="38"/>
        <item x="60"/>
        <item x="58"/>
        <item x="76"/>
        <item x="49"/>
        <item x="5"/>
        <item x="2"/>
        <item x="8"/>
        <item x="9"/>
        <item x="12"/>
        <item x="17"/>
        <item x="19"/>
        <item x="21"/>
        <item x="24"/>
        <item x="25"/>
        <item x="26"/>
        <item x="28"/>
        <item x="30"/>
        <item x="35"/>
        <item x="36"/>
        <item x="40"/>
        <item x="42"/>
        <item x="43"/>
        <item x="54"/>
        <item x="55"/>
        <item x="59"/>
        <item x="62"/>
        <item x="63"/>
        <item x="66"/>
        <item x="67"/>
        <item x="68"/>
        <item x="70"/>
        <item x="77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t="default"/>
      </items>
    </pivotField>
    <pivotField axis="axisRow" showAll="0" sortType="descending">
      <items count="33">
        <item x="15"/>
        <item x="4"/>
        <item x="16"/>
        <item x="18"/>
        <item x="8"/>
        <item x="17"/>
        <item x="12"/>
        <item h="1" sd="0" x="19"/>
        <item x="0"/>
        <item x="1"/>
        <item x="2"/>
        <item x="3"/>
        <item x="5"/>
        <item x="6"/>
        <item x="7"/>
        <item x="9"/>
        <item x="10"/>
        <item x="11"/>
        <item x="13"/>
        <item x="14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116">
    <i>
      <x v="8"/>
    </i>
    <i r="1">
      <x v="27"/>
    </i>
    <i r="1">
      <x v="41"/>
    </i>
    <i r="1">
      <x v="54"/>
    </i>
    <i>
      <x v="9"/>
    </i>
    <i r="1">
      <x v="16"/>
    </i>
    <i r="1">
      <x v="25"/>
    </i>
    <i r="1">
      <x v="44"/>
    </i>
    <i>
      <x v="10"/>
    </i>
    <i r="1">
      <x v="55"/>
    </i>
    <i r="1">
      <x v="58"/>
    </i>
    <i r="1">
      <x v="63"/>
    </i>
    <i>
      <x v="14"/>
    </i>
    <i r="1">
      <x v="11"/>
    </i>
    <i r="1">
      <x v="43"/>
    </i>
    <i r="1">
      <x v="45"/>
    </i>
    <i>
      <x v="12"/>
    </i>
    <i r="1">
      <x v="13"/>
    </i>
    <i r="1">
      <x v="18"/>
    </i>
    <i r="1">
      <x v="56"/>
    </i>
    <i>
      <x v="11"/>
    </i>
    <i r="1">
      <x v="19"/>
    </i>
    <i r="1">
      <x v="26"/>
    </i>
    <i r="1">
      <x v="37"/>
    </i>
    <i>
      <x v="1"/>
    </i>
    <i r="1">
      <x v="34"/>
    </i>
    <i r="1">
      <x v="67"/>
    </i>
    <i r="1">
      <x v="70"/>
    </i>
    <i>
      <x v="16"/>
    </i>
    <i r="1">
      <x v="7"/>
    </i>
    <i r="1">
      <x v="32"/>
    </i>
    <i r="1">
      <x v="42"/>
    </i>
    <i>
      <x/>
    </i>
    <i r="1">
      <x v="6"/>
    </i>
    <i r="1">
      <x v="22"/>
    </i>
    <i r="1">
      <x v="36"/>
    </i>
    <i>
      <x v="2"/>
    </i>
    <i r="1">
      <x v="65"/>
    </i>
    <i r="1">
      <x v="66"/>
    </i>
    <i r="1">
      <x v="71"/>
    </i>
    <i>
      <x v="19"/>
    </i>
    <i r="1">
      <x v="31"/>
    </i>
    <i r="1">
      <x v="61"/>
    </i>
    <i r="1">
      <x v="62"/>
    </i>
    <i>
      <x v="6"/>
    </i>
    <i r="1">
      <x v="10"/>
    </i>
    <i r="1">
      <x v="12"/>
    </i>
    <i r="1">
      <x v="53"/>
    </i>
    <i>
      <x v="4"/>
    </i>
    <i r="1">
      <x v="9"/>
    </i>
    <i r="1">
      <x v="21"/>
    </i>
    <i>
      <x v="15"/>
    </i>
    <i r="1">
      <x v="4"/>
    </i>
    <i r="1">
      <x v="8"/>
    </i>
    <i r="1">
      <x v="24"/>
    </i>
    <i>
      <x v="17"/>
    </i>
    <i r="1">
      <x v="59"/>
    </i>
    <i r="1">
      <x v="64"/>
    </i>
    <i>
      <x v="20"/>
    </i>
    <i r="1">
      <x v="3"/>
    </i>
    <i r="1">
      <x v="23"/>
    </i>
    <i r="1">
      <x v="28"/>
    </i>
    <i>
      <x v="3"/>
    </i>
    <i r="1">
      <x/>
    </i>
    <i r="1">
      <x v="33"/>
    </i>
    <i r="1">
      <x v="51"/>
    </i>
    <i>
      <x v="22"/>
    </i>
    <i r="1">
      <x v="69"/>
    </i>
    <i r="1">
      <x v="72"/>
    </i>
    <i r="1">
      <x v="73"/>
    </i>
    <i>
      <x v="13"/>
    </i>
    <i r="1">
      <x v="57"/>
    </i>
    <i r="1">
      <x v="79"/>
    </i>
    <i r="1">
      <x v="85"/>
    </i>
    <i>
      <x v="21"/>
    </i>
    <i r="1">
      <x v="38"/>
    </i>
    <i r="1">
      <x v="49"/>
    </i>
    <i r="1">
      <x v="84"/>
    </i>
    <i>
      <x v="18"/>
    </i>
    <i r="1">
      <x v="60"/>
    </i>
    <i r="1">
      <x v="78"/>
    </i>
    <i>
      <x v="24"/>
    </i>
    <i r="1">
      <x v="40"/>
    </i>
    <i r="1">
      <x v="76"/>
    </i>
    <i r="1">
      <x v="88"/>
    </i>
    <i>
      <x v="5"/>
    </i>
    <i r="1">
      <x v="17"/>
    </i>
    <i r="1">
      <x v="29"/>
    </i>
    <i>
      <x v="23"/>
    </i>
    <i r="1">
      <x v="20"/>
    </i>
    <i r="1">
      <x v="30"/>
    </i>
    <i r="1">
      <x v="86"/>
    </i>
    <i>
      <x v="28"/>
    </i>
    <i r="1">
      <x v="35"/>
    </i>
    <i r="1">
      <x v="46"/>
    </i>
    <i r="1">
      <x v="77"/>
    </i>
    <i>
      <x v="25"/>
    </i>
    <i r="1">
      <x v="39"/>
    </i>
    <i r="1">
      <x v="83"/>
    </i>
    <i r="1">
      <x v="92"/>
    </i>
    <i>
      <x v="27"/>
    </i>
    <i r="1">
      <x v="74"/>
    </i>
    <i r="1">
      <x v="82"/>
    </i>
    <i r="1">
      <x v="96"/>
    </i>
    <i>
      <x v="26"/>
    </i>
    <i r="1">
      <x v="2"/>
    </i>
    <i r="1">
      <x v="52"/>
    </i>
    <i>
      <x v="29"/>
    </i>
    <i r="1">
      <x v="1"/>
    </i>
    <i r="1">
      <x v="48"/>
    </i>
    <i r="1">
      <x v="99"/>
    </i>
    <i>
      <x v="30"/>
    </i>
    <i r="1">
      <x v="5"/>
    </i>
    <i r="1">
      <x v="91"/>
    </i>
    <i>
      <x v="31"/>
    </i>
    <i r="1">
      <x v="98"/>
    </i>
  </rowItems>
  <colItems count="1">
    <i/>
  </colItems>
  <dataFields count="1">
    <dataField name="Points" fld="47" baseField="2" baseItem="0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field="2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fieldPosition="0">
        <references count="1">
          <reference field="2" count="0"/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field="2" type="button" dataOnly="0" labelOnly="1" outline="0" axis="axisRow" fieldPosition="0"/>
    </format>
    <format dxfId="1">
      <pivotArea dataOnly="0" labelOnly="1" outline="0" axis="axisValues" fieldPosition="0"/>
    </format>
    <format dxfId="0">
      <pivotArea dataOnly="0" labelOnly="1" fieldPosition="0">
        <references count="1">
          <reference field="2" count="0"/>
        </references>
      </pivotArea>
    </format>
  </formats>
  <conditionalFormats count="2">
    <conditionalFormat type="all"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type="all"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02"/>
  <sheetViews>
    <sheetView tabSelected="1" topLeftCell="B1" workbookViewId="0">
      <pane xSplit="2" topLeftCell="D1" activePane="topRight" state="frozen"/>
      <selection activeCell="B2" sqref="B2"/>
      <selection pane="topRight" activeCell="C5" sqref="C5"/>
    </sheetView>
  </sheetViews>
  <sheetFormatPr defaultRowHeight="18.75" x14ac:dyDescent="0.3"/>
  <cols>
    <col min="1" max="1" width="0.7109375" style="3" customWidth="1"/>
    <col min="2" max="2" width="4.7109375" style="4" customWidth="1"/>
    <col min="3" max="3" width="22.5703125" style="3" customWidth="1"/>
    <col min="4" max="4" width="25.85546875" style="3" customWidth="1"/>
    <col min="5" max="13" width="3.7109375" style="3" customWidth="1"/>
    <col min="14" max="14" width="3.85546875" style="3" customWidth="1"/>
    <col min="15" max="15" width="3.85546875" style="61" customWidth="1"/>
    <col min="16" max="44" width="3.85546875" style="3" customWidth="1"/>
    <col min="45" max="47" width="3.7109375" style="3" customWidth="1"/>
    <col min="48" max="48" width="5.42578125" style="68" customWidth="1"/>
    <col min="49" max="49" width="9.7109375" style="5" customWidth="1"/>
    <col min="50" max="50" width="5.7109375" style="25" bestFit="1" customWidth="1"/>
    <col min="51" max="58" width="5.7109375" style="12" bestFit="1" customWidth="1"/>
    <col min="59" max="59" width="6.28515625" style="12" customWidth="1"/>
    <col min="60" max="60" width="11.5703125" style="74" customWidth="1"/>
    <col min="61" max="61" width="8.140625" style="26" bestFit="1" customWidth="1"/>
    <col min="62" max="16384" width="9.140625" style="3"/>
  </cols>
  <sheetData>
    <row r="1" spans="2:61" ht="0.6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  <c r="AX1" s="16"/>
      <c r="AY1" s="17"/>
      <c r="AZ1" s="17"/>
      <c r="BA1" s="17"/>
      <c r="BB1" s="17"/>
      <c r="BC1" s="17"/>
      <c r="BD1" s="17"/>
      <c r="BE1" s="17"/>
      <c r="BF1" s="17"/>
      <c r="BG1" s="17"/>
      <c r="BH1" s="69"/>
      <c r="BI1" s="18"/>
    </row>
    <row r="2" spans="2:61" ht="51.95" customHeight="1" x14ac:dyDescent="0.25">
      <c r="B2" s="41" t="s">
        <v>63</v>
      </c>
      <c r="C2" s="42" t="s">
        <v>0</v>
      </c>
      <c r="D2" s="42" t="s">
        <v>167</v>
      </c>
      <c r="E2" s="62" t="s">
        <v>23</v>
      </c>
      <c r="F2" s="62" t="s">
        <v>24</v>
      </c>
      <c r="G2" s="62" t="s">
        <v>25</v>
      </c>
      <c r="H2" s="62" t="s">
        <v>26</v>
      </c>
      <c r="I2" s="62" t="s">
        <v>27</v>
      </c>
      <c r="J2" s="62" t="s">
        <v>28</v>
      </c>
      <c r="K2" s="62" t="s">
        <v>29</v>
      </c>
      <c r="L2" s="62" t="s">
        <v>30</v>
      </c>
      <c r="M2" s="62" t="s">
        <v>31</v>
      </c>
      <c r="N2" s="63" t="s">
        <v>32</v>
      </c>
      <c r="O2" s="64" t="s">
        <v>33</v>
      </c>
      <c r="P2" s="65" t="s">
        <v>34</v>
      </c>
      <c r="Q2" s="65" t="s">
        <v>35</v>
      </c>
      <c r="R2" s="65" t="s">
        <v>36</v>
      </c>
      <c r="S2" s="65" t="s">
        <v>37</v>
      </c>
      <c r="T2" s="65" t="s">
        <v>38</v>
      </c>
      <c r="U2" s="65" t="s">
        <v>39</v>
      </c>
      <c r="V2" s="65" t="s">
        <v>40</v>
      </c>
      <c r="W2" s="65" t="s">
        <v>41</v>
      </c>
      <c r="X2" s="65" t="s">
        <v>42</v>
      </c>
      <c r="Y2" s="67" t="s">
        <v>43</v>
      </c>
      <c r="Z2" s="67" t="s">
        <v>44</v>
      </c>
      <c r="AA2" s="67" t="s">
        <v>45</v>
      </c>
      <c r="AB2" s="67" t="s">
        <v>46</v>
      </c>
      <c r="AC2" s="67" t="s">
        <v>47</v>
      </c>
      <c r="AD2" s="67" t="s">
        <v>48</v>
      </c>
      <c r="AE2" s="67" t="s">
        <v>49</v>
      </c>
      <c r="AF2" s="67" t="s">
        <v>50</v>
      </c>
      <c r="AG2" s="67" t="s">
        <v>51</v>
      </c>
      <c r="AH2" s="67" t="s">
        <v>52</v>
      </c>
      <c r="AI2" s="66" t="s">
        <v>53</v>
      </c>
      <c r="AJ2" s="66" t="s">
        <v>54</v>
      </c>
      <c r="AK2" s="66" t="s">
        <v>55</v>
      </c>
      <c r="AL2" s="66" t="s">
        <v>56</v>
      </c>
      <c r="AM2" s="66" t="s">
        <v>57</v>
      </c>
      <c r="AN2" s="66" t="s">
        <v>58</v>
      </c>
      <c r="AO2" s="66" t="s">
        <v>59</v>
      </c>
      <c r="AP2" s="66" t="s">
        <v>60</v>
      </c>
      <c r="AQ2" s="66" t="s">
        <v>61</v>
      </c>
      <c r="AR2" s="66" t="s">
        <v>62</v>
      </c>
      <c r="AS2" s="43" t="s">
        <v>64</v>
      </c>
      <c r="AT2" s="43" t="s">
        <v>65</v>
      </c>
      <c r="AU2" s="43" t="s">
        <v>66</v>
      </c>
      <c r="AV2" s="43" t="s">
        <v>78</v>
      </c>
      <c r="AW2" s="44" t="s">
        <v>1</v>
      </c>
      <c r="AX2" s="19" t="s">
        <v>68</v>
      </c>
      <c r="AY2" s="13" t="s">
        <v>67</v>
      </c>
      <c r="AZ2" s="13" t="s">
        <v>69</v>
      </c>
      <c r="BA2" s="13" t="s">
        <v>70</v>
      </c>
      <c r="BB2" s="13" t="s">
        <v>71</v>
      </c>
      <c r="BC2" s="13" t="s">
        <v>72</v>
      </c>
      <c r="BD2" s="13" t="s">
        <v>73</v>
      </c>
      <c r="BE2" s="13" t="s">
        <v>74</v>
      </c>
      <c r="BF2" s="13" t="s">
        <v>75</v>
      </c>
      <c r="BG2" s="13" t="s">
        <v>76</v>
      </c>
      <c r="BH2" s="70" t="s">
        <v>112</v>
      </c>
      <c r="BI2" s="20" t="s">
        <v>77</v>
      </c>
    </row>
    <row r="3" spans="2:61" s="7" customFormat="1" ht="14.1" customHeight="1" x14ac:dyDescent="0.25">
      <c r="B3" s="45">
        <v>1</v>
      </c>
      <c r="C3" s="11" t="s">
        <v>4</v>
      </c>
      <c r="D3" s="11" t="s">
        <v>168</v>
      </c>
      <c r="E3" s="11"/>
      <c r="F3" s="11"/>
      <c r="G3" s="11"/>
      <c r="H3" s="11">
        <v>10</v>
      </c>
      <c r="I3" s="11"/>
      <c r="J3" s="11"/>
      <c r="K3" s="11"/>
      <c r="L3" s="11"/>
      <c r="M3" s="11"/>
      <c r="N3" s="50"/>
      <c r="O3" s="56"/>
      <c r="P3" s="11"/>
      <c r="Q3" s="11"/>
      <c r="R3" s="11"/>
      <c r="S3" s="11"/>
      <c r="T3" s="11"/>
      <c r="U3" s="11"/>
      <c r="V3" s="11">
        <v>10</v>
      </c>
      <c r="W3" s="11"/>
      <c r="X3" s="11"/>
      <c r="Y3" s="11"/>
      <c r="Z3" s="11"/>
      <c r="AA3" s="11">
        <v>10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>
        <v>9</v>
      </c>
      <c r="AM3" s="11"/>
      <c r="AN3" s="11"/>
      <c r="AO3" s="11"/>
      <c r="AP3" s="11"/>
      <c r="AQ3" s="11"/>
      <c r="AR3" s="11"/>
      <c r="AS3" s="11"/>
      <c r="AT3" s="11">
        <v>9</v>
      </c>
      <c r="AU3" s="11"/>
      <c r="AV3" s="27">
        <v>1</v>
      </c>
      <c r="AW3" s="81">
        <f t="shared" ref="AW3:AW12" si="0">SUM(E3:AU3)</f>
        <v>48</v>
      </c>
      <c r="AX3" s="21">
        <f t="shared" ref="AX3:AX12" si="1">COUNTIF(E3:AU3,10)</f>
        <v>3</v>
      </c>
      <c r="AY3" s="14">
        <f t="shared" ref="AY3:AY12" si="2">COUNTIF(E3:AU3,9)</f>
        <v>2</v>
      </c>
      <c r="AZ3" s="14">
        <f t="shared" ref="AZ3:AZ12" si="3">COUNTIF(E3:AU3,8)</f>
        <v>0</v>
      </c>
      <c r="BA3" s="14">
        <f t="shared" ref="BA3:BA12" si="4">COUNTIF(E3:AU3,7)</f>
        <v>0</v>
      </c>
      <c r="BB3" s="14">
        <f t="shared" ref="BB3:BB12" si="5">COUNTIF(E3:AU3,6)</f>
        <v>0</v>
      </c>
      <c r="BC3" s="14">
        <f t="shared" ref="BC3:BC12" si="6">COUNTIF(E3:AU3,5)</f>
        <v>0</v>
      </c>
      <c r="BD3" s="14">
        <f t="shared" ref="BD3:BD12" si="7">COUNTIF(E3:AU3,4)</f>
        <v>0</v>
      </c>
      <c r="BE3" s="14">
        <f t="shared" ref="BE3:BE12" si="8">COUNTIF(E3:AU3,3)</f>
        <v>0</v>
      </c>
      <c r="BF3" s="14">
        <f t="shared" ref="BF3:BF12" si="9">COUNTIF(E3:AU3,2)</f>
        <v>0</v>
      </c>
      <c r="BG3" s="14">
        <f t="shared" ref="BG3:BG12" si="10">COUNTIF(E3:AU3,1)</f>
        <v>0</v>
      </c>
      <c r="BH3" s="71">
        <f>INDEX('BRKC 2019 Fastest Laps'!$B$1:$B$100, MATCH(C3, 'BRKC 2019 Fastest Laps'!$C$1:$C$100, 0))</f>
        <v>31.565000000000001</v>
      </c>
      <c r="BI3" s="22">
        <f t="shared" ref="BI3:BI12" si="11">SUM(AX3:BG3)+COUNTIF(AV3, "&gt;0")</f>
        <v>6</v>
      </c>
    </row>
    <row r="4" spans="2:61" s="7" customFormat="1" ht="14.1" customHeight="1" x14ac:dyDescent="0.25">
      <c r="B4" s="45">
        <v>2</v>
      </c>
      <c r="C4" s="11" t="s">
        <v>97</v>
      </c>
      <c r="D4" s="11" t="s">
        <v>169</v>
      </c>
      <c r="E4" s="11"/>
      <c r="F4" s="11"/>
      <c r="G4" s="11"/>
      <c r="H4" s="11"/>
      <c r="I4" s="11"/>
      <c r="J4" s="11"/>
      <c r="K4" s="11"/>
      <c r="L4" s="11"/>
      <c r="M4" s="11"/>
      <c r="N4" s="50">
        <v>10</v>
      </c>
      <c r="O4" s="56"/>
      <c r="P4" s="11"/>
      <c r="Q4" s="11"/>
      <c r="R4" s="11">
        <v>7</v>
      </c>
      <c r="S4" s="11"/>
      <c r="T4" s="11"/>
      <c r="U4" s="11"/>
      <c r="V4" s="11"/>
      <c r="W4" s="11"/>
      <c r="X4" s="11"/>
      <c r="Y4" s="11"/>
      <c r="Z4" s="11"/>
      <c r="AA4" s="11">
        <v>8</v>
      </c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>
        <v>9</v>
      </c>
      <c r="AP4" s="11"/>
      <c r="AQ4" s="11"/>
      <c r="AR4" s="11"/>
      <c r="AS4" s="11"/>
      <c r="AT4" s="11"/>
      <c r="AU4" s="11">
        <v>10</v>
      </c>
      <c r="AV4" s="27">
        <v>2</v>
      </c>
      <c r="AW4" s="81">
        <f t="shared" si="0"/>
        <v>44</v>
      </c>
      <c r="AX4" s="21">
        <f t="shared" si="1"/>
        <v>2</v>
      </c>
      <c r="AY4" s="14">
        <f t="shared" si="2"/>
        <v>1</v>
      </c>
      <c r="AZ4" s="14">
        <f t="shared" si="3"/>
        <v>1</v>
      </c>
      <c r="BA4" s="14">
        <f t="shared" si="4"/>
        <v>1</v>
      </c>
      <c r="BB4" s="14">
        <f t="shared" si="5"/>
        <v>0</v>
      </c>
      <c r="BC4" s="14">
        <f t="shared" si="6"/>
        <v>0</v>
      </c>
      <c r="BD4" s="14">
        <f t="shared" si="7"/>
        <v>0</v>
      </c>
      <c r="BE4" s="14">
        <f t="shared" si="8"/>
        <v>0</v>
      </c>
      <c r="BF4" s="14">
        <f t="shared" si="9"/>
        <v>0</v>
      </c>
      <c r="BG4" s="14">
        <f t="shared" si="10"/>
        <v>0</v>
      </c>
      <c r="BH4" s="71">
        <f>INDEX('BRKC 2019 Fastest Laps'!$B$1:$B$100, MATCH(C4, 'BRKC 2019 Fastest Laps'!$C$1:$C$100, 0))</f>
        <v>31.562000000000001</v>
      </c>
      <c r="BI4" s="22">
        <f t="shared" si="11"/>
        <v>6</v>
      </c>
    </row>
    <row r="5" spans="2:61" s="7" customFormat="1" ht="14.1" customHeight="1" x14ac:dyDescent="0.25">
      <c r="B5" s="45">
        <v>3</v>
      </c>
      <c r="C5" s="11" t="s">
        <v>113</v>
      </c>
      <c r="D5" s="11" t="s">
        <v>170</v>
      </c>
      <c r="E5" s="11"/>
      <c r="F5" s="11"/>
      <c r="G5" s="11"/>
      <c r="H5" s="11"/>
      <c r="I5" s="11"/>
      <c r="J5" s="11">
        <v>9</v>
      </c>
      <c r="K5" s="11"/>
      <c r="L5" s="11"/>
      <c r="M5" s="11"/>
      <c r="N5" s="50"/>
      <c r="O5" s="56">
        <v>8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v>9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>
        <v>10</v>
      </c>
      <c r="AN5" s="11"/>
      <c r="AO5" s="11"/>
      <c r="AP5" s="11"/>
      <c r="AQ5" s="11"/>
      <c r="AR5" s="11"/>
      <c r="AS5" s="11"/>
      <c r="AT5" s="11"/>
      <c r="AU5" s="11">
        <v>9</v>
      </c>
      <c r="AV5" s="27">
        <v>3</v>
      </c>
      <c r="AW5" s="81">
        <f t="shared" si="0"/>
        <v>45</v>
      </c>
      <c r="AX5" s="21">
        <f t="shared" si="1"/>
        <v>1</v>
      </c>
      <c r="AY5" s="14">
        <f t="shared" si="2"/>
        <v>3</v>
      </c>
      <c r="AZ5" s="14">
        <f t="shared" si="3"/>
        <v>1</v>
      </c>
      <c r="BA5" s="14">
        <f t="shared" si="4"/>
        <v>0</v>
      </c>
      <c r="BB5" s="14">
        <f t="shared" si="5"/>
        <v>0</v>
      </c>
      <c r="BC5" s="14">
        <f t="shared" si="6"/>
        <v>0</v>
      </c>
      <c r="BD5" s="14">
        <f t="shared" si="7"/>
        <v>0</v>
      </c>
      <c r="BE5" s="14">
        <f t="shared" si="8"/>
        <v>0</v>
      </c>
      <c r="BF5" s="14">
        <f t="shared" si="9"/>
        <v>0</v>
      </c>
      <c r="BG5" s="14">
        <f t="shared" si="10"/>
        <v>0</v>
      </c>
      <c r="BH5" s="71">
        <f>INDEX('BRKC 2019 Fastest Laps'!$B$1:$B$100, MATCH(C5, 'BRKC 2019 Fastest Laps'!$C$1:$C$100, 0))</f>
        <v>31.753</v>
      </c>
      <c r="BI5" s="22">
        <f t="shared" si="11"/>
        <v>6</v>
      </c>
    </row>
    <row r="6" spans="2:61" s="7" customFormat="1" ht="14.1" customHeight="1" x14ac:dyDescent="0.25">
      <c r="B6" s="45">
        <v>4</v>
      </c>
      <c r="C6" s="11" t="s">
        <v>103</v>
      </c>
      <c r="D6" s="11" t="s">
        <v>169</v>
      </c>
      <c r="E6" s="11"/>
      <c r="F6" s="11"/>
      <c r="G6" s="11"/>
      <c r="H6" s="11">
        <v>9</v>
      </c>
      <c r="I6" s="11"/>
      <c r="J6" s="11"/>
      <c r="K6" s="11"/>
      <c r="L6" s="11"/>
      <c r="M6" s="11"/>
      <c r="N6" s="50"/>
      <c r="O6" s="56"/>
      <c r="P6" s="11"/>
      <c r="Q6" s="11"/>
      <c r="R6" s="11"/>
      <c r="S6" s="11"/>
      <c r="T6" s="11"/>
      <c r="U6" s="11"/>
      <c r="V6" s="11"/>
      <c r="W6" s="11"/>
      <c r="X6" s="11">
        <v>10</v>
      </c>
      <c r="Y6" s="11">
        <v>10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>
        <v>10</v>
      </c>
      <c r="AR6" s="11"/>
      <c r="AS6" s="11">
        <v>4</v>
      </c>
      <c r="AT6" s="11"/>
      <c r="AU6" s="11"/>
      <c r="AV6" s="27">
        <v>4</v>
      </c>
      <c r="AW6" s="81">
        <f t="shared" si="0"/>
        <v>43</v>
      </c>
      <c r="AX6" s="21">
        <f t="shared" si="1"/>
        <v>3</v>
      </c>
      <c r="AY6" s="14">
        <f t="shared" si="2"/>
        <v>1</v>
      </c>
      <c r="AZ6" s="14">
        <f t="shared" si="3"/>
        <v>0</v>
      </c>
      <c r="BA6" s="14">
        <f t="shared" si="4"/>
        <v>0</v>
      </c>
      <c r="BB6" s="14">
        <f t="shared" si="5"/>
        <v>0</v>
      </c>
      <c r="BC6" s="14">
        <f t="shared" si="6"/>
        <v>0</v>
      </c>
      <c r="BD6" s="14">
        <f t="shared" si="7"/>
        <v>1</v>
      </c>
      <c r="BE6" s="14">
        <f t="shared" si="8"/>
        <v>0</v>
      </c>
      <c r="BF6" s="14">
        <f t="shared" si="9"/>
        <v>0</v>
      </c>
      <c r="BG6" s="14">
        <f t="shared" si="10"/>
        <v>0</v>
      </c>
      <c r="BH6" s="71">
        <f>INDEX('BRKC 2019 Fastest Laps'!$B$1:$B$100, MATCH(C6, 'BRKC 2019 Fastest Laps'!$C$1:$C$100, 0))</f>
        <v>31.817</v>
      </c>
      <c r="BI6" s="22">
        <f t="shared" si="11"/>
        <v>6</v>
      </c>
    </row>
    <row r="7" spans="2:61" s="7" customFormat="1" ht="14.1" customHeight="1" x14ac:dyDescent="0.25">
      <c r="B7" s="45">
        <v>5</v>
      </c>
      <c r="C7" s="11" t="s">
        <v>2</v>
      </c>
      <c r="D7" s="11" t="s">
        <v>173</v>
      </c>
      <c r="E7" s="11"/>
      <c r="F7" s="11"/>
      <c r="G7" s="11">
        <v>10</v>
      </c>
      <c r="H7" s="11"/>
      <c r="I7" s="11"/>
      <c r="J7" s="11"/>
      <c r="K7" s="11"/>
      <c r="L7" s="11"/>
      <c r="M7" s="11"/>
      <c r="N7" s="50"/>
      <c r="O7" s="56"/>
      <c r="P7" s="11"/>
      <c r="Q7" s="11">
        <v>10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>
        <v>9</v>
      </c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>
        <v>8</v>
      </c>
      <c r="AR7" s="11"/>
      <c r="AS7" s="11"/>
      <c r="AT7" s="11"/>
      <c r="AU7" s="11">
        <v>5</v>
      </c>
      <c r="AV7" s="27">
        <v>5</v>
      </c>
      <c r="AW7" s="81">
        <f t="shared" si="0"/>
        <v>42</v>
      </c>
      <c r="AX7" s="21">
        <f t="shared" si="1"/>
        <v>2</v>
      </c>
      <c r="AY7" s="14">
        <f t="shared" si="2"/>
        <v>1</v>
      </c>
      <c r="AZ7" s="14">
        <f t="shared" si="3"/>
        <v>1</v>
      </c>
      <c r="BA7" s="14">
        <f t="shared" si="4"/>
        <v>0</v>
      </c>
      <c r="BB7" s="14">
        <f t="shared" si="5"/>
        <v>0</v>
      </c>
      <c r="BC7" s="14">
        <f t="shared" si="6"/>
        <v>1</v>
      </c>
      <c r="BD7" s="14">
        <f t="shared" si="7"/>
        <v>0</v>
      </c>
      <c r="BE7" s="14">
        <f t="shared" si="8"/>
        <v>0</v>
      </c>
      <c r="BF7" s="14">
        <f t="shared" si="9"/>
        <v>0</v>
      </c>
      <c r="BG7" s="14">
        <f t="shared" si="10"/>
        <v>0</v>
      </c>
      <c r="BH7" s="71">
        <f>INDEX('BRKC 2019 Fastest Laps'!$B$1:$B$100, MATCH(C7, 'BRKC 2019 Fastest Laps'!$C$1:$C$100, 0))</f>
        <v>31.786000000000001</v>
      </c>
      <c r="BI7" s="22">
        <f t="shared" si="11"/>
        <v>6</v>
      </c>
    </row>
    <row r="8" spans="2:61" s="7" customFormat="1" ht="14.1" customHeight="1" x14ac:dyDescent="0.25">
      <c r="B8" s="45">
        <v>6</v>
      </c>
      <c r="C8" s="11" t="s">
        <v>96</v>
      </c>
      <c r="D8" s="11" t="s">
        <v>168</v>
      </c>
      <c r="E8" s="11"/>
      <c r="F8" s="11">
        <v>10</v>
      </c>
      <c r="G8" s="11"/>
      <c r="H8" s="11"/>
      <c r="I8" s="11"/>
      <c r="J8" s="11"/>
      <c r="K8" s="11"/>
      <c r="L8" s="11"/>
      <c r="M8" s="11"/>
      <c r="N8" s="50"/>
      <c r="O8" s="56"/>
      <c r="P8" s="11"/>
      <c r="Q8" s="11"/>
      <c r="R8" s="11"/>
      <c r="S8" s="11"/>
      <c r="T8" s="11"/>
      <c r="U8" s="11">
        <v>9</v>
      </c>
      <c r="V8" s="11"/>
      <c r="W8" s="11"/>
      <c r="X8" s="11"/>
      <c r="Y8" s="11"/>
      <c r="Z8" s="11">
        <v>10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>
        <v>7</v>
      </c>
      <c r="AQ8" s="11"/>
      <c r="AR8" s="11"/>
      <c r="AS8" s="11"/>
      <c r="AT8" s="11">
        <v>10</v>
      </c>
      <c r="AU8" s="11"/>
      <c r="AV8" s="27">
        <v>6</v>
      </c>
      <c r="AW8" s="81">
        <f t="shared" si="0"/>
        <v>46</v>
      </c>
      <c r="AX8" s="21">
        <f t="shared" si="1"/>
        <v>3</v>
      </c>
      <c r="AY8" s="14">
        <f t="shared" si="2"/>
        <v>1</v>
      </c>
      <c r="AZ8" s="14">
        <f t="shared" si="3"/>
        <v>0</v>
      </c>
      <c r="BA8" s="14">
        <f t="shared" si="4"/>
        <v>1</v>
      </c>
      <c r="BB8" s="14">
        <f t="shared" si="5"/>
        <v>0</v>
      </c>
      <c r="BC8" s="14">
        <f t="shared" si="6"/>
        <v>0</v>
      </c>
      <c r="BD8" s="14">
        <f t="shared" si="7"/>
        <v>0</v>
      </c>
      <c r="BE8" s="14">
        <f t="shared" si="8"/>
        <v>0</v>
      </c>
      <c r="BF8" s="14">
        <f t="shared" si="9"/>
        <v>0</v>
      </c>
      <c r="BG8" s="14">
        <f t="shared" si="10"/>
        <v>0</v>
      </c>
      <c r="BH8" s="71">
        <f>INDEX('BRKC 2019 Fastest Laps'!$B$1:$B$100, MATCH(C8, 'BRKC 2019 Fastest Laps'!$C$1:$C$100, 0))</f>
        <v>31.689</v>
      </c>
      <c r="BI8" s="22">
        <f t="shared" si="11"/>
        <v>6</v>
      </c>
    </row>
    <row r="9" spans="2:61" s="7" customFormat="1" ht="14.1" customHeight="1" x14ac:dyDescent="0.25">
      <c r="B9" s="45">
        <v>7</v>
      </c>
      <c r="C9" s="11" t="s">
        <v>98</v>
      </c>
      <c r="D9" s="11" t="s">
        <v>168</v>
      </c>
      <c r="E9" s="11"/>
      <c r="F9" s="11"/>
      <c r="G9" s="11"/>
      <c r="H9" s="11"/>
      <c r="I9" s="11"/>
      <c r="J9" s="11"/>
      <c r="K9" s="11"/>
      <c r="L9" s="11">
        <v>9</v>
      </c>
      <c r="M9" s="11"/>
      <c r="N9" s="50"/>
      <c r="O9" s="56"/>
      <c r="P9" s="11"/>
      <c r="Q9" s="11"/>
      <c r="R9" s="11"/>
      <c r="S9" s="11">
        <v>10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>
        <v>9</v>
      </c>
      <c r="AI9" s="11"/>
      <c r="AJ9" s="11"/>
      <c r="AK9" s="11"/>
      <c r="AL9" s="11"/>
      <c r="AM9" s="11"/>
      <c r="AN9" s="11"/>
      <c r="AO9" s="11"/>
      <c r="AP9" s="11"/>
      <c r="AQ9" s="11">
        <v>6</v>
      </c>
      <c r="AR9" s="11"/>
      <c r="AS9" s="11">
        <v>10</v>
      </c>
      <c r="AT9" s="11"/>
      <c r="AU9" s="11"/>
      <c r="AV9" s="27">
        <v>7</v>
      </c>
      <c r="AW9" s="81">
        <f t="shared" si="0"/>
        <v>44</v>
      </c>
      <c r="AX9" s="21">
        <f t="shared" si="1"/>
        <v>2</v>
      </c>
      <c r="AY9" s="14">
        <f t="shared" si="2"/>
        <v>2</v>
      </c>
      <c r="AZ9" s="14">
        <f t="shared" si="3"/>
        <v>0</v>
      </c>
      <c r="BA9" s="14">
        <f t="shared" si="4"/>
        <v>0</v>
      </c>
      <c r="BB9" s="14">
        <f t="shared" si="5"/>
        <v>1</v>
      </c>
      <c r="BC9" s="14">
        <f t="shared" si="6"/>
        <v>0</v>
      </c>
      <c r="BD9" s="14">
        <f t="shared" si="7"/>
        <v>0</v>
      </c>
      <c r="BE9" s="14">
        <f t="shared" si="8"/>
        <v>0</v>
      </c>
      <c r="BF9" s="14">
        <f t="shared" si="9"/>
        <v>0</v>
      </c>
      <c r="BG9" s="14">
        <f t="shared" si="10"/>
        <v>0</v>
      </c>
      <c r="BH9" s="71">
        <f>INDEX('BRKC 2019 Fastest Laps'!$B$1:$B$100, MATCH(C9, 'BRKC 2019 Fastest Laps'!$C$1:$C$100, 0))</f>
        <v>31.826000000000001</v>
      </c>
      <c r="BI9" s="22">
        <f t="shared" si="11"/>
        <v>6</v>
      </c>
    </row>
    <row r="10" spans="2:61" s="7" customFormat="1" ht="14.1" customHeight="1" x14ac:dyDescent="0.25">
      <c r="B10" s="45">
        <v>8</v>
      </c>
      <c r="C10" s="11" t="s">
        <v>80</v>
      </c>
      <c r="D10" s="11" t="s">
        <v>165</v>
      </c>
      <c r="E10" s="11"/>
      <c r="F10" s="11"/>
      <c r="G10" s="11"/>
      <c r="H10" s="11"/>
      <c r="I10" s="11"/>
      <c r="J10" s="11">
        <v>10</v>
      </c>
      <c r="K10" s="11"/>
      <c r="L10" s="11"/>
      <c r="M10" s="11"/>
      <c r="N10" s="50"/>
      <c r="O10" s="56"/>
      <c r="P10" s="11"/>
      <c r="Q10" s="11"/>
      <c r="R10" s="11"/>
      <c r="S10" s="11"/>
      <c r="T10" s="11">
        <v>9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>
        <v>10</v>
      </c>
      <c r="AF10" s="11"/>
      <c r="AG10" s="11"/>
      <c r="AH10" s="11"/>
      <c r="AI10" s="11">
        <v>8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8</v>
      </c>
      <c r="AU10" s="11"/>
      <c r="AV10" s="27">
        <v>8</v>
      </c>
      <c r="AW10" s="81">
        <f t="shared" si="0"/>
        <v>45</v>
      </c>
      <c r="AX10" s="21">
        <f t="shared" si="1"/>
        <v>2</v>
      </c>
      <c r="AY10" s="14">
        <f t="shared" si="2"/>
        <v>1</v>
      </c>
      <c r="AZ10" s="14">
        <f t="shared" si="3"/>
        <v>2</v>
      </c>
      <c r="BA10" s="14">
        <f t="shared" si="4"/>
        <v>0</v>
      </c>
      <c r="BB10" s="14">
        <f t="shared" si="5"/>
        <v>0</v>
      </c>
      <c r="BC10" s="14">
        <f t="shared" si="6"/>
        <v>0</v>
      </c>
      <c r="BD10" s="14">
        <f t="shared" si="7"/>
        <v>0</v>
      </c>
      <c r="BE10" s="14">
        <f t="shared" si="8"/>
        <v>0</v>
      </c>
      <c r="BF10" s="14">
        <f t="shared" si="9"/>
        <v>0</v>
      </c>
      <c r="BG10" s="14">
        <f t="shared" si="10"/>
        <v>0</v>
      </c>
      <c r="BH10" s="71">
        <f>INDEX('BRKC 2019 Fastest Laps'!$B$1:$B$100, MATCH(C10, 'BRKC 2019 Fastest Laps'!$C$1:$C$100, 0))</f>
        <v>31.704000000000001</v>
      </c>
      <c r="BI10" s="22">
        <f t="shared" si="11"/>
        <v>6</v>
      </c>
    </row>
    <row r="11" spans="2:61" s="7" customFormat="1" ht="14.1" customHeight="1" x14ac:dyDescent="0.25">
      <c r="B11" s="45">
        <v>9</v>
      </c>
      <c r="C11" s="11" t="s">
        <v>114</v>
      </c>
      <c r="D11" s="11" t="s">
        <v>172</v>
      </c>
      <c r="E11" s="11"/>
      <c r="F11" s="11"/>
      <c r="G11" s="11"/>
      <c r="H11" s="11"/>
      <c r="I11" s="11"/>
      <c r="J11" s="11"/>
      <c r="K11" s="11"/>
      <c r="L11" s="11"/>
      <c r="M11" s="11"/>
      <c r="N11" s="50">
        <v>6</v>
      </c>
      <c r="O11" s="56"/>
      <c r="P11" s="11"/>
      <c r="Q11" s="11"/>
      <c r="R11" s="11"/>
      <c r="S11" s="11"/>
      <c r="T11" s="11"/>
      <c r="U11" s="11"/>
      <c r="V11" s="11"/>
      <c r="W11" s="11">
        <v>10</v>
      </c>
      <c r="X11" s="11"/>
      <c r="Y11" s="11"/>
      <c r="Z11" s="11"/>
      <c r="AA11" s="11"/>
      <c r="AB11" s="11"/>
      <c r="AC11" s="11"/>
      <c r="AD11" s="11"/>
      <c r="AE11" s="11"/>
      <c r="AF11" s="11">
        <v>10</v>
      </c>
      <c r="AG11" s="11"/>
      <c r="AH11" s="11"/>
      <c r="AI11" s="11"/>
      <c r="AJ11" s="11"/>
      <c r="AK11" s="11"/>
      <c r="AL11" s="11">
        <v>10</v>
      </c>
      <c r="AM11" s="11"/>
      <c r="AN11" s="11"/>
      <c r="AO11" s="11"/>
      <c r="AP11" s="11"/>
      <c r="AQ11" s="11"/>
      <c r="AR11" s="11"/>
      <c r="AS11" s="11">
        <v>7</v>
      </c>
      <c r="AT11" s="11"/>
      <c r="AU11" s="11"/>
      <c r="AV11" s="27">
        <v>9</v>
      </c>
      <c r="AW11" s="81">
        <f t="shared" si="0"/>
        <v>43</v>
      </c>
      <c r="AX11" s="21">
        <f t="shared" si="1"/>
        <v>3</v>
      </c>
      <c r="AY11" s="14">
        <f t="shared" si="2"/>
        <v>0</v>
      </c>
      <c r="AZ11" s="14">
        <f t="shared" si="3"/>
        <v>0</v>
      </c>
      <c r="BA11" s="14">
        <f t="shared" si="4"/>
        <v>1</v>
      </c>
      <c r="BB11" s="14">
        <f t="shared" si="5"/>
        <v>1</v>
      </c>
      <c r="BC11" s="14">
        <f t="shared" si="6"/>
        <v>0</v>
      </c>
      <c r="BD11" s="14">
        <f t="shared" si="7"/>
        <v>0</v>
      </c>
      <c r="BE11" s="14">
        <f t="shared" si="8"/>
        <v>0</v>
      </c>
      <c r="BF11" s="14">
        <f t="shared" si="9"/>
        <v>0</v>
      </c>
      <c r="BG11" s="14">
        <f t="shared" si="10"/>
        <v>0</v>
      </c>
      <c r="BH11" s="71">
        <f>INDEX('BRKC 2019 Fastest Laps'!$B$1:$B$100, MATCH(C11, 'BRKC 2019 Fastest Laps'!$C$1:$C$100, 0))</f>
        <v>31.850999999999999</v>
      </c>
      <c r="BI11" s="22">
        <f t="shared" si="11"/>
        <v>6</v>
      </c>
    </row>
    <row r="12" spans="2:61" s="7" customFormat="1" ht="14.1" customHeight="1" x14ac:dyDescent="0.25">
      <c r="B12" s="45">
        <v>10</v>
      </c>
      <c r="C12" s="11" t="s">
        <v>115</v>
      </c>
      <c r="D12" s="11" t="s">
        <v>180</v>
      </c>
      <c r="E12" s="11"/>
      <c r="F12" s="11"/>
      <c r="G12" s="11"/>
      <c r="H12" s="11"/>
      <c r="I12" s="11">
        <v>10</v>
      </c>
      <c r="J12" s="11"/>
      <c r="K12" s="11"/>
      <c r="L12" s="11"/>
      <c r="M12" s="11"/>
      <c r="N12" s="50"/>
      <c r="O12" s="56"/>
      <c r="P12" s="11"/>
      <c r="Q12" s="11"/>
      <c r="R12" s="11"/>
      <c r="S12" s="11"/>
      <c r="T12" s="11"/>
      <c r="U12" s="11">
        <v>7</v>
      </c>
      <c r="V12" s="11"/>
      <c r="W12" s="11"/>
      <c r="X12" s="11"/>
      <c r="Y12" s="11"/>
      <c r="Z12" s="11"/>
      <c r="AA12" s="11"/>
      <c r="AB12" s="11"/>
      <c r="AC12" s="11">
        <v>10</v>
      </c>
      <c r="AD12" s="11"/>
      <c r="AE12" s="11"/>
      <c r="AF12" s="11"/>
      <c r="AG12" s="11"/>
      <c r="AH12" s="11"/>
      <c r="AI12" s="11">
        <v>7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11">
        <v>8</v>
      </c>
      <c r="AT12" s="11"/>
      <c r="AU12" s="11"/>
      <c r="AV12" s="27">
        <v>10</v>
      </c>
      <c r="AW12" s="81">
        <f t="shared" si="0"/>
        <v>42</v>
      </c>
      <c r="AX12" s="21">
        <f t="shared" si="1"/>
        <v>2</v>
      </c>
      <c r="AY12" s="14">
        <f t="shared" si="2"/>
        <v>0</v>
      </c>
      <c r="AZ12" s="14">
        <f t="shared" si="3"/>
        <v>1</v>
      </c>
      <c r="BA12" s="14">
        <f t="shared" si="4"/>
        <v>2</v>
      </c>
      <c r="BB12" s="14">
        <f t="shared" si="5"/>
        <v>0</v>
      </c>
      <c r="BC12" s="14">
        <f t="shared" si="6"/>
        <v>0</v>
      </c>
      <c r="BD12" s="14">
        <f t="shared" si="7"/>
        <v>0</v>
      </c>
      <c r="BE12" s="14">
        <f t="shared" si="8"/>
        <v>0</v>
      </c>
      <c r="BF12" s="14">
        <f t="shared" si="9"/>
        <v>0</v>
      </c>
      <c r="BG12" s="14">
        <f t="shared" si="10"/>
        <v>0</v>
      </c>
      <c r="BH12" s="71">
        <f>INDEX('BRKC 2019 Fastest Laps'!$B$1:$B$100, MATCH(C12, 'BRKC 2019 Fastest Laps'!$C$1:$C$100, 0))</f>
        <v>31.891999999999999</v>
      </c>
      <c r="BI12" s="22">
        <f t="shared" si="11"/>
        <v>6</v>
      </c>
    </row>
    <row r="13" spans="2:61" s="7" customFormat="1" ht="14.1" customHeight="1" x14ac:dyDescent="0.25">
      <c r="B13" s="46">
        <v>11</v>
      </c>
      <c r="C13" s="10" t="s">
        <v>82</v>
      </c>
      <c r="D13" s="10" t="s">
        <v>171</v>
      </c>
      <c r="E13" s="10"/>
      <c r="F13" s="10"/>
      <c r="G13" s="10">
        <v>9</v>
      </c>
      <c r="H13" s="10"/>
      <c r="I13" s="10"/>
      <c r="J13" s="10"/>
      <c r="K13" s="10"/>
      <c r="L13" s="10"/>
      <c r="M13" s="10"/>
      <c r="N13" s="51"/>
      <c r="O13" s="57"/>
      <c r="P13" s="10"/>
      <c r="Q13" s="10"/>
      <c r="R13" s="10"/>
      <c r="S13" s="10"/>
      <c r="T13" s="10"/>
      <c r="U13" s="10"/>
      <c r="V13" s="10">
        <v>8</v>
      </c>
      <c r="W13" s="10"/>
      <c r="X13" s="10"/>
      <c r="Y13" s="10"/>
      <c r="Z13" s="10">
        <v>6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>
        <v>10</v>
      </c>
      <c r="AL13" s="10"/>
      <c r="AM13" s="10"/>
      <c r="AN13" s="10"/>
      <c r="AO13" s="10"/>
      <c r="AP13" s="10"/>
      <c r="AQ13" s="10"/>
      <c r="AR13" s="10"/>
      <c r="AS13" s="10">
        <v>9</v>
      </c>
      <c r="AT13" s="10"/>
      <c r="AU13" s="10"/>
      <c r="AV13" s="34"/>
      <c r="AW13" s="47">
        <f t="shared" ref="AW13:AW34" si="12">SUM(E13:AU13)</f>
        <v>42</v>
      </c>
      <c r="AX13" s="35">
        <f t="shared" ref="AX13:AX34" si="13">COUNTIF(E13:AU13,10)</f>
        <v>1</v>
      </c>
      <c r="AY13" s="36">
        <f t="shared" ref="AY13:AY34" si="14">COUNTIF(E13:AU13,9)</f>
        <v>2</v>
      </c>
      <c r="AZ13" s="36">
        <f t="shared" ref="AZ13:AZ34" si="15">COUNTIF(E13:AU13,8)</f>
        <v>1</v>
      </c>
      <c r="BA13" s="36">
        <f t="shared" ref="BA13:BA34" si="16">COUNTIF(E13:AU13,7)</f>
        <v>0</v>
      </c>
      <c r="BB13" s="36">
        <f t="shared" ref="BB13:BB34" si="17">COUNTIF(E13:AU13,6)</f>
        <v>1</v>
      </c>
      <c r="BC13" s="36">
        <f t="shared" ref="BC13:BC34" si="18">COUNTIF(E13:AU13,5)</f>
        <v>0</v>
      </c>
      <c r="BD13" s="36">
        <f t="shared" ref="BD13:BD34" si="19">COUNTIF(E13:AU13,4)</f>
        <v>0</v>
      </c>
      <c r="BE13" s="36">
        <f t="shared" ref="BE13:BE34" si="20">COUNTIF(E13:AU13,3)</f>
        <v>0</v>
      </c>
      <c r="BF13" s="36">
        <f t="shared" ref="BF13:BF34" si="21">COUNTIF(E13:AU13,2)</f>
        <v>0</v>
      </c>
      <c r="BG13" s="36">
        <f t="shared" ref="BG13:BG34" si="22">COUNTIF(E13:AU13,1)</f>
        <v>0</v>
      </c>
      <c r="BH13" s="73">
        <f>INDEX('BRKC 2019 Fastest Laps'!$B$1:$B$100, MATCH(C13, 'BRKC 2019 Fastest Laps'!$C$1:$C$100, 0))</f>
        <v>31.981999999999999</v>
      </c>
      <c r="BI13" s="24">
        <f t="shared" ref="BI13:BI34" si="23">SUM(AX13:BG13)+COUNTIF(AV13, "&gt;0")</f>
        <v>5</v>
      </c>
    </row>
    <row r="14" spans="2:61" s="7" customFormat="1" ht="14.1" customHeight="1" x14ac:dyDescent="0.25">
      <c r="B14" s="46">
        <v>12</v>
      </c>
      <c r="C14" s="10" t="s">
        <v>116</v>
      </c>
      <c r="D14" s="10" t="s">
        <v>164</v>
      </c>
      <c r="E14" s="10"/>
      <c r="F14" s="10"/>
      <c r="G14" s="10"/>
      <c r="H14" s="10"/>
      <c r="I14" s="10"/>
      <c r="J14" s="10"/>
      <c r="K14" s="10">
        <v>8</v>
      </c>
      <c r="L14" s="10"/>
      <c r="M14" s="10"/>
      <c r="N14" s="51"/>
      <c r="O14" s="57"/>
      <c r="P14" s="10"/>
      <c r="Q14" s="10"/>
      <c r="R14" s="10"/>
      <c r="S14" s="10"/>
      <c r="T14" s="10"/>
      <c r="U14" s="10"/>
      <c r="V14" s="10"/>
      <c r="W14" s="10"/>
      <c r="X14" s="10">
        <v>9</v>
      </c>
      <c r="Y14" s="10"/>
      <c r="Z14" s="10"/>
      <c r="AA14" s="10"/>
      <c r="AB14" s="10">
        <v>10</v>
      </c>
      <c r="AC14" s="10"/>
      <c r="AD14" s="10"/>
      <c r="AE14" s="10"/>
      <c r="AF14" s="10"/>
      <c r="AG14" s="10"/>
      <c r="AH14" s="10"/>
      <c r="AI14" s="10"/>
      <c r="AJ14" s="10">
        <v>8</v>
      </c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>
        <v>6</v>
      </c>
      <c r="AV14" s="34"/>
      <c r="AW14" s="47">
        <f t="shared" si="12"/>
        <v>41</v>
      </c>
      <c r="AX14" s="35">
        <f t="shared" si="13"/>
        <v>1</v>
      </c>
      <c r="AY14" s="36">
        <f t="shared" si="14"/>
        <v>1</v>
      </c>
      <c r="AZ14" s="36">
        <f t="shared" si="15"/>
        <v>2</v>
      </c>
      <c r="BA14" s="36">
        <f t="shared" si="16"/>
        <v>0</v>
      </c>
      <c r="BB14" s="36">
        <f t="shared" si="17"/>
        <v>1</v>
      </c>
      <c r="BC14" s="36">
        <f t="shared" si="18"/>
        <v>0</v>
      </c>
      <c r="BD14" s="36">
        <f t="shared" si="19"/>
        <v>0</v>
      </c>
      <c r="BE14" s="36">
        <f t="shared" si="20"/>
        <v>0</v>
      </c>
      <c r="BF14" s="36">
        <f t="shared" si="21"/>
        <v>0</v>
      </c>
      <c r="BG14" s="36">
        <f t="shared" si="22"/>
        <v>0</v>
      </c>
      <c r="BH14" s="73">
        <f>INDEX('BRKC 2019 Fastest Laps'!$B$1:$B$100, MATCH(C14, 'BRKC 2019 Fastest Laps'!$C$1:$C$100, 0))</f>
        <v>31.835000000000001</v>
      </c>
      <c r="BI14" s="24">
        <f t="shared" si="23"/>
        <v>5</v>
      </c>
    </row>
    <row r="15" spans="2:61" s="7" customFormat="1" ht="14.1" customHeight="1" x14ac:dyDescent="0.25">
      <c r="B15" s="46">
        <v>13</v>
      </c>
      <c r="C15" s="10" t="s">
        <v>117</v>
      </c>
      <c r="D15" s="10" t="s">
        <v>170</v>
      </c>
      <c r="E15" s="10"/>
      <c r="F15" s="10"/>
      <c r="G15" s="10"/>
      <c r="H15" s="10"/>
      <c r="I15" s="10"/>
      <c r="J15" s="10"/>
      <c r="K15" s="10"/>
      <c r="L15" s="10">
        <v>10</v>
      </c>
      <c r="M15" s="10"/>
      <c r="N15" s="51"/>
      <c r="O15" s="57"/>
      <c r="P15" s="10"/>
      <c r="Q15" s="10"/>
      <c r="R15" s="10"/>
      <c r="S15" s="10"/>
      <c r="T15" s="10"/>
      <c r="U15" s="10"/>
      <c r="V15" s="10"/>
      <c r="W15" s="10">
        <v>9</v>
      </c>
      <c r="X15" s="10"/>
      <c r="Y15" s="10"/>
      <c r="Z15" s="10"/>
      <c r="AA15" s="10"/>
      <c r="AB15" s="10"/>
      <c r="AC15" s="10"/>
      <c r="AD15" s="10">
        <v>10</v>
      </c>
      <c r="AE15" s="10"/>
      <c r="AF15" s="10"/>
      <c r="AG15" s="10"/>
      <c r="AH15" s="10"/>
      <c r="AI15" s="10"/>
      <c r="AJ15" s="10">
        <v>9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>
        <v>2</v>
      </c>
      <c r="AV15" s="34"/>
      <c r="AW15" s="47">
        <f t="shared" si="12"/>
        <v>40</v>
      </c>
      <c r="AX15" s="35">
        <f t="shared" si="13"/>
        <v>2</v>
      </c>
      <c r="AY15" s="36">
        <f t="shared" si="14"/>
        <v>2</v>
      </c>
      <c r="AZ15" s="36">
        <f t="shared" si="15"/>
        <v>0</v>
      </c>
      <c r="BA15" s="36">
        <f t="shared" si="16"/>
        <v>0</v>
      </c>
      <c r="BB15" s="36">
        <f t="shared" si="17"/>
        <v>0</v>
      </c>
      <c r="BC15" s="36">
        <f t="shared" si="18"/>
        <v>0</v>
      </c>
      <c r="BD15" s="36">
        <f t="shared" si="19"/>
        <v>0</v>
      </c>
      <c r="BE15" s="36">
        <f t="shared" si="20"/>
        <v>0</v>
      </c>
      <c r="BF15" s="36">
        <f t="shared" si="21"/>
        <v>1</v>
      </c>
      <c r="BG15" s="36">
        <f t="shared" si="22"/>
        <v>0</v>
      </c>
      <c r="BH15" s="73">
        <f>INDEX('BRKC 2019 Fastest Laps'!$B$1:$B$100, MATCH(C15, 'BRKC 2019 Fastest Laps'!$C$1:$C$100, 0))</f>
        <v>31.974</v>
      </c>
      <c r="BI15" s="24">
        <f t="shared" si="23"/>
        <v>5</v>
      </c>
    </row>
    <row r="16" spans="2:61" s="7" customFormat="1" ht="14.1" customHeight="1" x14ac:dyDescent="0.25">
      <c r="B16" s="46">
        <v>14</v>
      </c>
      <c r="C16" s="10" t="s">
        <v>9</v>
      </c>
      <c r="D16" s="10" t="s">
        <v>169</v>
      </c>
      <c r="E16" s="10">
        <v>4</v>
      </c>
      <c r="F16" s="10"/>
      <c r="G16" s="10"/>
      <c r="H16" s="10"/>
      <c r="I16" s="10"/>
      <c r="J16" s="10"/>
      <c r="K16" s="10"/>
      <c r="L16" s="10"/>
      <c r="M16" s="10"/>
      <c r="N16" s="51"/>
      <c r="O16" s="57"/>
      <c r="P16" s="10"/>
      <c r="Q16" s="10"/>
      <c r="R16" s="10"/>
      <c r="S16" s="10"/>
      <c r="T16" s="10"/>
      <c r="U16" s="10">
        <v>10</v>
      </c>
      <c r="V16" s="10"/>
      <c r="W16" s="10"/>
      <c r="X16" s="10"/>
      <c r="Y16" s="10">
        <v>8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>
        <v>10</v>
      </c>
      <c r="AP16" s="10"/>
      <c r="AQ16" s="10"/>
      <c r="AR16" s="10"/>
      <c r="AS16" s="10"/>
      <c r="AT16" s="10"/>
      <c r="AU16" s="10">
        <v>8</v>
      </c>
      <c r="AV16" s="34"/>
      <c r="AW16" s="47">
        <f t="shared" si="12"/>
        <v>40</v>
      </c>
      <c r="AX16" s="35">
        <f t="shared" si="13"/>
        <v>2</v>
      </c>
      <c r="AY16" s="36">
        <f t="shared" si="14"/>
        <v>0</v>
      </c>
      <c r="AZ16" s="36">
        <f t="shared" si="15"/>
        <v>2</v>
      </c>
      <c r="BA16" s="36">
        <f t="shared" si="16"/>
        <v>0</v>
      </c>
      <c r="BB16" s="36">
        <f t="shared" si="17"/>
        <v>0</v>
      </c>
      <c r="BC16" s="36">
        <f t="shared" si="18"/>
        <v>0</v>
      </c>
      <c r="BD16" s="36">
        <f t="shared" si="19"/>
        <v>1</v>
      </c>
      <c r="BE16" s="36">
        <f t="shared" si="20"/>
        <v>0</v>
      </c>
      <c r="BF16" s="36">
        <f t="shared" si="21"/>
        <v>0</v>
      </c>
      <c r="BG16" s="36">
        <f t="shared" si="22"/>
        <v>0</v>
      </c>
      <c r="BH16" s="73">
        <f>INDEX('BRKC 2019 Fastest Laps'!$B$1:$B$100, MATCH(C16, 'BRKC 2019 Fastest Laps'!$C$1:$C$100, 0))</f>
        <v>31.738</v>
      </c>
      <c r="BI16" s="24">
        <f t="shared" si="23"/>
        <v>5</v>
      </c>
    </row>
    <row r="17" spans="1:61" s="7" customFormat="1" ht="14.1" customHeight="1" x14ac:dyDescent="0.25">
      <c r="B17" s="46">
        <v>15</v>
      </c>
      <c r="C17" s="10" t="s">
        <v>5</v>
      </c>
      <c r="D17" s="10" t="s">
        <v>171</v>
      </c>
      <c r="E17" s="10"/>
      <c r="F17" s="10"/>
      <c r="G17" s="10"/>
      <c r="H17" s="10"/>
      <c r="I17" s="10"/>
      <c r="J17" s="10"/>
      <c r="K17" s="10"/>
      <c r="L17" s="10"/>
      <c r="M17" s="10"/>
      <c r="N17" s="51">
        <v>7</v>
      </c>
      <c r="O17" s="57"/>
      <c r="P17" s="10"/>
      <c r="Q17" s="10"/>
      <c r="R17" s="10"/>
      <c r="S17" s="10"/>
      <c r="T17" s="10"/>
      <c r="U17" s="10"/>
      <c r="V17" s="10">
        <v>9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v>10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>
        <v>10</v>
      </c>
      <c r="AS17" s="10">
        <v>3</v>
      </c>
      <c r="AT17" s="10"/>
      <c r="AU17" s="10"/>
      <c r="AV17" s="34"/>
      <c r="AW17" s="47">
        <f t="shared" si="12"/>
        <v>39</v>
      </c>
      <c r="AX17" s="35">
        <f t="shared" si="13"/>
        <v>2</v>
      </c>
      <c r="AY17" s="36">
        <f t="shared" si="14"/>
        <v>1</v>
      </c>
      <c r="AZ17" s="36">
        <f t="shared" si="15"/>
        <v>0</v>
      </c>
      <c r="BA17" s="36">
        <f t="shared" si="16"/>
        <v>1</v>
      </c>
      <c r="BB17" s="36">
        <f t="shared" si="17"/>
        <v>0</v>
      </c>
      <c r="BC17" s="36">
        <f t="shared" si="18"/>
        <v>0</v>
      </c>
      <c r="BD17" s="36">
        <f t="shared" si="19"/>
        <v>0</v>
      </c>
      <c r="BE17" s="36">
        <f t="shared" si="20"/>
        <v>1</v>
      </c>
      <c r="BF17" s="36">
        <f t="shared" si="21"/>
        <v>0</v>
      </c>
      <c r="BG17" s="36">
        <f t="shared" si="22"/>
        <v>0</v>
      </c>
      <c r="BH17" s="73">
        <f>INDEX('BRKC 2019 Fastest Laps'!$B$1:$B$100, MATCH(C17, 'BRKC 2019 Fastest Laps'!$C$1:$C$100, 0))</f>
        <v>31.875</v>
      </c>
      <c r="BI17" s="24">
        <f t="shared" si="23"/>
        <v>5</v>
      </c>
    </row>
    <row r="18" spans="1:61" s="7" customFormat="1" ht="14.1" customHeight="1" x14ac:dyDescent="0.25">
      <c r="B18" s="46">
        <v>16</v>
      </c>
      <c r="C18" s="10" t="s">
        <v>79</v>
      </c>
      <c r="D18" s="10" t="s">
        <v>176</v>
      </c>
      <c r="E18" s="10"/>
      <c r="F18" s="10"/>
      <c r="G18" s="10"/>
      <c r="H18" s="10"/>
      <c r="I18" s="10"/>
      <c r="J18" s="10"/>
      <c r="K18" s="10"/>
      <c r="L18" s="10"/>
      <c r="M18" s="10"/>
      <c r="N18" s="51">
        <v>8</v>
      </c>
      <c r="O18" s="57"/>
      <c r="P18" s="10">
        <v>9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>
        <v>8</v>
      </c>
      <c r="AD18" s="10"/>
      <c r="AE18" s="10"/>
      <c r="AF18" s="10"/>
      <c r="AG18" s="10"/>
      <c r="AH18" s="10"/>
      <c r="AI18" s="10"/>
      <c r="AJ18" s="10"/>
      <c r="AK18" s="10">
        <v>8</v>
      </c>
      <c r="AL18" s="10"/>
      <c r="AM18" s="10"/>
      <c r="AN18" s="10"/>
      <c r="AO18" s="10"/>
      <c r="AP18" s="10"/>
      <c r="AQ18" s="10"/>
      <c r="AR18" s="10"/>
      <c r="AS18" s="10"/>
      <c r="AT18" s="10">
        <v>6</v>
      </c>
      <c r="AU18" s="10"/>
      <c r="AV18" s="34"/>
      <c r="AW18" s="47">
        <f t="shared" si="12"/>
        <v>39</v>
      </c>
      <c r="AX18" s="35">
        <f t="shared" si="13"/>
        <v>0</v>
      </c>
      <c r="AY18" s="36">
        <f t="shared" si="14"/>
        <v>1</v>
      </c>
      <c r="AZ18" s="36">
        <f t="shared" si="15"/>
        <v>3</v>
      </c>
      <c r="BA18" s="36">
        <f t="shared" si="16"/>
        <v>0</v>
      </c>
      <c r="BB18" s="36">
        <f t="shared" si="17"/>
        <v>1</v>
      </c>
      <c r="BC18" s="36">
        <f t="shared" si="18"/>
        <v>0</v>
      </c>
      <c r="BD18" s="36">
        <f t="shared" si="19"/>
        <v>0</v>
      </c>
      <c r="BE18" s="36">
        <f t="shared" si="20"/>
        <v>0</v>
      </c>
      <c r="BF18" s="36">
        <f t="shared" si="21"/>
        <v>0</v>
      </c>
      <c r="BG18" s="36">
        <f t="shared" si="22"/>
        <v>0</v>
      </c>
      <c r="BH18" s="73">
        <f>INDEX('BRKC 2019 Fastest Laps'!$B$1:$B$100, MATCH(C18, 'BRKC 2019 Fastest Laps'!$C$1:$C$100, 0))</f>
        <v>31.884</v>
      </c>
      <c r="BI18" s="24">
        <f t="shared" si="23"/>
        <v>5</v>
      </c>
    </row>
    <row r="19" spans="1:61" s="7" customFormat="1" ht="14.1" customHeight="1" x14ac:dyDescent="0.25">
      <c r="B19" s="46">
        <v>17</v>
      </c>
      <c r="C19" s="10" t="s">
        <v>15</v>
      </c>
      <c r="D19" s="10" t="s">
        <v>174</v>
      </c>
      <c r="E19" s="10">
        <v>9</v>
      </c>
      <c r="F19" s="10"/>
      <c r="G19" s="10"/>
      <c r="H19" s="10"/>
      <c r="I19" s="10"/>
      <c r="J19" s="10"/>
      <c r="K19" s="10"/>
      <c r="L19" s="10"/>
      <c r="M19" s="10"/>
      <c r="N19" s="51"/>
      <c r="O19" s="57"/>
      <c r="P19" s="10"/>
      <c r="Q19" s="10"/>
      <c r="R19" s="10"/>
      <c r="S19" s="10"/>
      <c r="T19" s="10"/>
      <c r="U19" s="10"/>
      <c r="V19" s="10"/>
      <c r="W19" s="10"/>
      <c r="X19" s="10">
        <v>8</v>
      </c>
      <c r="Y19" s="10"/>
      <c r="Z19" s="10"/>
      <c r="AA19" s="10"/>
      <c r="AB19" s="10"/>
      <c r="AC19" s="10"/>
      <c r="AD19" s="10"/>
      <c r="AE19" s="10"/>
      <c r="AF19" s="10">
        <v>9</v>
      </c>
      <c r="AG19" s="10"/>
      <c r="AH19" s="10"/>
      <c r="AI19" s="10"/>
      <c r="AJ19" s="10"/>
      <c r="AK19" s="10"/>
      <c r="AL19" s="10"/>
      <c r="AM19" s="10"/>
      <c r="AN19" s="10">
        <v>7</v>
      </c>
      <c r="AO19" s="10"/>
      <c r="AP19" s="10"/>
      <c r="AQ19" s="10"/>
      <c r="AR19" s="10"/>
      <c r="AS19" s="10">
        <v>5</v>
      </c>
      <c r="AT19" s="10"/>
      <c r="AU19" s="10"/>
      <c r="AV19" s="34"/>
      <c r="AW19" s="47">
        <f t="shared" si="12"/>
        <v>38</v>
      </c>
      <c r="AX19" s="35">
        <f t="shared" si="13"/>
        <v>0</v>
      </c>
      <c r="AY19" s="36">
        <f t="shared" si="14"/>
        <v>2</v>
      </c>
      <c r="AZ19" s="36">
        <f t="shared" si="15"/>
        <v>1</v>
      </c>
      <c r="BA19" s="36">
        <f t="shared" si="16"/>
        <v>1</v>
      </c>
      <c r="BB19" s="36">
        <f t="shared" si="17"/>
        <v>0</v>
      </c>
      <c r="BC19" s="36">
        <f t="shared" si="18"/>
        <v>1</v>
      </c>
      <c r="BD19" s="36">
        <f t="shared" si="19"/>
        <v>0</v>
      </c>
      <c r="BE19" s="36">
        <f t="shared" si="20"/>
        <v>0</v>
      </c>
      <c r="BF19" s="36">
        <f t="shared" si="21"/>
        <v>0</v>
      </c>
      <c r="BG19" s="36">
        <f t="shared" si="22"/>
        <v>0</v>
      </c>
      <c r="BH19" s="73">
        <f>INDEX('BRKC 2019 Fastest Laps'!$B$1:$B$100, MATCH(C19, 'BRKC 2019 Fastest Laps'!$C$1:$C$100, 0))</f>
        <v>32.01</v>
      </c>
      <c r="BI19" s="24">
        <f t="shared" si="23"/>
        <v>5</v>
      </c>
    </row>
    <row r="20" spans="1:61" s="7" customFormat="1" ht="14.1" customHeight="1" x14ac:dyDescent="0.25">
      <c r="B20" s="46">
        <v>18</v>
      </c>
      <c r="C20" s="10" t="s">
        <v>118</v>
      </c>
      <c r="D20" s="10" t="s">
        <v>178</v>
      </c>
      <c r="E20" s="10"/>
      <c r="F20" s="10"/>
      <c r="G20" s="10"/>
      <c r="H20" s="10"/>
      <c r="I20" s="10"/>
      <c r="J20" s="10"/>
      <c r="K20" s="10">
        <v>7</v>
      </c>
      <c r="L20" s="10"/>
      <c r="M20" s="10"/>
      <c r="N20" s="51"/>
      <c r="O20" s="57"/>
      <c r="P20" s="10"/>
      <c r="Q20" s="10"/>
      <c r="R20" s="10">
        <v>9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>
        <v>7</v>
      </c>
      <c r="AI20" s="10"/>
      <c r="AJ20" s="10"/>
      <c r="AK20" s="10"/>
      <c r="AL20" s="10">
        <v>8</v>
      </c>
      <c r="AM20" s="10"/>
      <c r="AN20" s="10"/>
      <c r="AO20" s="10"/>
      <c r="AP20" s="10"/>
      <c r="AQ20" s="10"/>
      <c r="AR20" s="10"/>
      <c r="AS20" s="10"/>
      <c r="AT20" s="10">
        <v>7</v>
      </c>
      <c r="AU20" s="10"/>
      <c r="AV20" s="34"/>
      <c r="AW20" s="47">
        <f t="shared" si="12"/>
        <v>38</v>
      </c>
      <c r="AX20" s="35">
        <f t="shared" si="13"/>
        <v>0</v>
      </c>
      <c r="AY20" s="36">
        <f t="shared" si="14"/>
        <v>1</v>
      </c>
      <c r="AZ20" s="36">
        <f t="shared" si="15"/>
        <v>1</v>
      </c>
      <c r="BA20" s="36">
        <f t="shared" si="16"/>
        <v>3</v>
      </c>
      <c r="BB20" s="36">
        <f t="shared" si="17"/>
        <v>0</v>
      </c>
      <c r="BC20" s="36">
        <f t="shared" si="18"/>
        <v>0</v>
      </c>
      <c r="BD20" s="36">
        <f t="shared" si="19"/>
        <v>0</v>
      </c>
      <c r="BE20" s="36">
        <f t="shared" si="20"/>
        <v>0</v>
      </c>
      <c r="BF20" s="36">
        <f t="shared" si="21"/>
        <v>0</v>
      </c>
      <c r="BG20" s="36">
        <f t="shared" si="22"/>
        <v>0</v>
      </c>
      <c r="BH20" s="73">
        <f>INDEX('BRKC 2019 Fastest Laps'!$B$1:$B$100, MATCH(C20, 'BRKC 2019 Fastest Laps'!$C$1:$C$100, 0))</f>
        <v>31.841999999999999</v>
      </c>
      <c r="BI20" s="24">
        <f t="shared" si="23"/>
        <v>5</v>
      </c>
    </row>
    <row r="21" spans="1:61" s="7" customFormat="1" ht="14.1" customHeight="1" x14ac:dyDescent="0.25">
      <c r="B21" s="46">
        <v>19</v>
      </c>
      <c r="C21" s="10" t="s">
        <v>100</v>
      </c>
      <c r="D21" s="10" t="s">
        <v>162</v>
      </c>
      <c r="E21" s="10"/>
      <c r="F21" s="10"/>
      <c r="G21" s="10"/>
      <c r="H21" s="10"/>
      <c r="I21" s="10"/>
      <c r="J21" s="10"/>
      <c r="K21" s="10"/>
      <c r="L21" s="10"/>
      <c r="M21" s="10">
        <v>10</v>
      </c>
      <c r="N21" s="51"/>
      <c r="O21" s="57"/>
      <c r="P21" s="10"/>
      <c r="Q21" s="10"/>
      <c r="R21" s="10"/>
      <c r="S21" s="10"/>
      <c r="T21" s="10"/>
      <c r="U21" s="10"/>
      <c r="V21" s="10">
        <v>7</v>
      </c>
      <c r="W21" s="10"/>
      <c r="X21" s="10"/>
      <c r="Y21" s="10"/>
      <c r="Z21" s="10"/>
      <c r="AA21" s="10"/>
      <c r="AB21" s="10"/>
      <c r="AC21" s="10"/>
      <c r="AD21" s="10"/>
      <c r="AE21" s="10"/>
      <c r="AF21" s="10">
        <v>8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>
        <v>9</v>
      </c>
      <c r="AR21" s="10"/>
      <c r="AS21" s="10"/>
      <c r="AT21" s="10">
        <v>3</v>
      </c>
      <c r="AU21" s="10"/>
      <c r="AV21" s="34"/>
      <c r="AW21" s="47">
        <f t="shared" si="12"/>
        <v>37</v>
      </c>
      <c r="AX21" s="35">
        <f t="shared" si="13"/>
        <v>1</v>
      </c>
      <c r="AY21" s="36">
        <f t="shared" si="14"/>
        <v>1</v>
      </c>
      <c r="AZ21" s="36">
        <f t="shared" si="15"/>
        <v>1</v>
      </c>
      <c r="BA21" s="36">
        <f t="shared" si="16"/>
        <v>1</v>
      </c>
      <c r="BB21" s="36">
        <f t="shared" si="17"/>
        <v>0</v>
      </c>
      <c r="BC21" s="36">
        <f t="shared" si="18"/>
        <v>0</v>
      </c>
      <c r="BD21" s="36">
        <f t="shared" si="19"/>
        <v>0</v>
      </c>
      <c r="BE21" s="36">
        <f t="shared" si="20"/>
        <v>1</v>
      </c>
      <c r="BF21" s="36">
        <f t="shared" si="21"/>
        <v>0</v>
      </c>
      <c r="BG21" s="36">
        <f t="shared" si="22"/>
        <v>0</v>
      </c>
      <c r="BH21" s="73">
        <f>INDEX('BRKC 2019 Fastest Laps'!$B$1:$B$100, MATCH(C21, 'BRKC 2019 Fastest Laps'!$C$1:$C$100, 0))</f>
        <v>31.710999999999999</v>
      </c>
      <c r="BI21" s="24">
        <f t="shared" si="23"/>
        <v>5</v>
      </c>
    </row>
    <row r="22" spans="1:61" s="7" customFormat="1" ht="14.45" customHeight="1" x14ac:dyDescent="0.25">
      <c r="B22" s="46">
        <v>20</v>
      </c>
      <c r="C22" s="10" t="s">
        <v>119</v>
      </c>
      <c r="D22" s="10" t="s">
        <v>182</v>
      </c>
      <c r="E22" s="10"/>
      <c r="F22" s="10"/>
      <c r="G22" s="10"/>
      <c r="H22" s="10"/>
      <c r="I22" s="10"/>
      <c r="J22" s="10"/>
      <c r="K22" s="10">
        <v>9</v>
      </c>
      <c r="L22" s="10"/>
      <c r="M22" s="10"/>
      <c r="N22" s="51"/>
      <c r="O22" s="57"/>
      <c r="P22" s="10">
        <v>10</v>
      </c>
      <c r="Q22" s="10"/>
      <c r="R22" s="10"/>
      <c r="S22" s="10"/>
      <c r="T22" s="10"/>
      <c r="U22" s="10"/>
      <c r="V22" s="10"/>
      <c r="W22" s="10"/>
      <c r="X22" s="10"/>
      <c r="Y22" s="10"/>
      <c r="Z22" s="10">
        <v>8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>
        <v>6</v>
      </c>
      <c r="AS22" s="10"/>
      <c r="AT22" s="10">
        <v>4</v>
      </c>
      <c r="AU22" s="10"/>
      <c r="AV22" s="34"/>
      <c r="AW22" s="47">
        <f t="shared" si="12"/>
        <v>37</v>
      </c>
      <c r="AX22" s="35">
        <f t="shared" si="13"/>
        <v>1</v>
      </c>
      <c r="AY22" s="36">
        <f t="shared" si="14"/>
        <v>1</v>
      </c>
      <c r="AZ22" s="36">
        <f t="shared" si="15"/>
        <v>1</v>
      </c>
      <c r="BA22" s="36">
        <f t="shared" si="16"/>
        <v>0</v>
      </c>
      <c r="BB22" s="36">
        <f t="shared" si="17"/>
        <v>1</v>
      </c>
      <c r="BC22" s="36">
        <f t="shared" si="18"/>
        <v>0</v>
      </c>
      <c r="BD22" s="36">
        <f t="shared" si="19"/>
        <v>1</v>
      </c>
      <c r="BE22" s="36">
        <f t="shared" si="20"/>
        <v>0</v>
      </c>
      <c r="BF22" s="36">
        <f t="shared" si="21"/>
        <v>0</v>
      </c>
      <c r="BG22" s="36">
        <f t="shared" si="22"/>
        <v>0</v>
      </c>
      <c r="BH22" s="73">
        <f>INDEX('BRKC 2019 Fastest Laps'!$B$1:$B$100, MATCH(C22, 'BRKC 2019 Fastest Laps'!$C$1:$C$100, 0))</f>
        <v>31.853999999999999</v>
      </c>
      <c r="BI22" s="24">
        <f t="shared" si="23"/>
        <v>5</v>
      </c>
    </row>
    <row r="23" spans="1:61" s="7" customFormat="1" ht="15" customHeight="1" x14ac:dyDescent="0.25">
      <c r="B23" s="46">
        <v>21</v>
      </c>
      <c r="C23" s="10" t="s">
        <v>101</v>
      </c>
      <c r="D23" s="10" t="s">
        <v>172</v>
      </c>
      <c r="E23" s="10"/>
      <c r="F23" s="10"/>
      <c r="G23" s="10"/>
      <c r="H23" s="10">
        <v>5</v>
      </c>
      <c r="I23" s="10"/>
      <c r="J23" s="10"/>
      <c r="K23" s="10"/>
      <c r="L23" s="10"/>
      <c r="M23" s="10"/>
      <c r="N23" s="51"/>
      <c r="O23" s="57">
        <v>9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10</v>
      </c>
      <c r="AI23" s="10"/>
      <c r="AJ23" s="10"/>
      <c r="AK23" s="10">
        <v>7</v>
      </c>
      <c r="AL23" s="10"/>
      <c r="AM23" s="10"/>
      <c r="AN23" s="10"/>
      <c r="AO23" s="10"/>
      <c r="AP23" s="10"/>
      <c r="AQ23" s="10"/>
      <c r="AR23" s="10"/>
      <c r="AS23" s="10">
        <v>6</v>
      </c>
      <c r="AT23" s="10"/>
      <c r="AU23" s="10"/>
      <c r="AV23" s="34"/>
      <c r="AW23" s="47">
        <f t="shared" si="12"/>
        <v>37</v>
      </c>
      <c r="AX23" s="35">
        <f t="shared" si="13"/>
        <v>1</v>
      </c>
      <c r="AY23" s="36">
        <f t="shared" si="14"/>
        <v>1</v>
      </c>
      <c r="AZ23" s="36">
        <f t="shared" si="15"/>
        <v>0</v>
      </c>
      <c r="BA23" s="36">
        <f t="shared" si="16"/>
        <v>1</v>
      </c>
      <c r="BB23" s="36">
        <f t="shared" si="17"/>
        <v>1</v>
      </c>
      <c r="BC23" s="36">
        <f t="shared" si="18"/>
        <v>1</v>
      </c>
      <c r="BD23" s="36">
        <f t="shared" si="19"/>
        <v>0</v>
      </c>
      <c r="BE23" s="36">
        <f t="shared" si="20"/>
        <v>0</v>
      </c>
      <c r="BF23" s="36">
        <f t="shared" si="21"/>
        <v>0</v>
      </c>
      <c r="BG23" s="36">
        <f t="shared" si="22"/>
        <v>0</v>
      </c>
      <c r="BH23" s="73">
        <f>INDEX('BRKC 2019 Fastest Laps'!$B$1:$B$100, MATCH(C23, 'BRKC 2019 Fastest Laps'!$C$1:$C$100, 0))</f>
        <v>31.974</v>
      </c>
      <c r="BI23" s="24">
        <f t="shared" si="23"/>
        <v>5</v>
      </c>
    </row>
    <row r="24" spans="1:61" s="7" customFormat="1" ht="13.5" customHeight="1" x14ac:dyDescent="0.25">
      <c r="A24" s="7">
        <v>21</v>
      </c>
      <c r="B24" s="46">
        <v>22</v>
      </c>
      <c r="C24" s="10" t="s">
        <v>120</v>
      </c>
      <c r="D24" s="10" t="s">
        <v>175</v>
      </c>
      <c r="E24" s="10"/>
      <c r="F24" s="10"/>
      <c r="G24" s="10"/>
      <c r="H24" s="10"/>
      <c r="I24" s="10"/>
      <c r="J24" s="10"/>
      <c r="K24" s="10">
        <v>10</v>
      </c>
      <c r="L24" s="10"/>
      <c r="M24" s="10"/>
      <c r="N24" s="51"/>
      <c r="O24" s="57"/>
      <c r="P24" s="10"/>
      <c r="Q24" s="10"/>
      <c r="R24" s="10"/>
      <c r="S24" s="10"/>
      <c r="T24" s="10"/>
      <c r="U24" s="10"/>
      <c r="V24" s="10"/>
      <c r="W24" s="10">
        <v>3</v>
      </c>
      <c r="X24" s="10"/>
      <c r="Y24" s="10"/>
      <c r="Z24" s="10"/>
      <c r="AA24" s="10"/>
      <c r="AB24" s="10"/>
      <c r="AC24" s="10">
        <v>9</v>
      </c>
      <c r="AD24" s="10"/>
      <c r="AE24" s="10"/>
      <c r="AF24" s="10"/>
      <c r="AG24" s="10"/>
      <c r="AH24" s="10"/>
      <c r="AI24" s="10">
        <v>9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5</v>
      </c>
      <c r="AU24" s="10"/>
      <c r="AV24" s="34"/>
      <c r="AW24" s="47">
        <f t="shared" si="12"/>
        <v>36</v>
      </c>
      <c r="AX24" s="35">
        <f t="shared" si="13"/>
        <v>1</v>
      </c>
      <c r="AY24" s="36">
        <f t="shared" si="14"/>
        <v>2</v>
      </c>
      <c r="AZ24" s="36">
        <f t="shared" si="15"/>
        <v>0</v>
      </c>
      <c r="BA24" s="36">
        <f t="shared" si="16"/>
        <v>0</v>
      </c>
      <c r="BB24" s="36">
        <f t="shared" si="17"/>
        <v>0</v>
      </c>
      <c r="BC24" s="36">
        <f t="shared" si="18"/>
        <v>1</v>
      </c>
      <c r="BD24" s="36">
        <f t="shared" si="19"/>
        <v>0</v>
      </c>
      <c r="BE24" s="36">
        <f t="shared" si="20"/>
        <v>1</v>
      </c>
      <c r="BF24" s="36">
        <f t="shared" si="21"/>
        <v>0</v>
      </c>
      <c r="BG24" s="36">
        <f t="shared" si="22"/>
        <v>0</v>
      </c>
      <c r="BH24" s="73">
        <f>INDEX('BRKC 2019 Fastest Laps'!$B$1:$B$100, MATCH(C24, 'BRKC 2019 Fastest Laps'!$C$1:$C$100, 0))</f>
        <v>31.87</v>
      </c>
      <c r="BI24" s="24">
        <f t="shared" si="23"/>
        <v>5</v>
      </c>
    </row>
    <row r="25" spans="1:61" s="7" customFormat="1" ht="14.1" customHeight="1" x14ac:dyDescent="0.25">
      <c r="B25" s="46">
        <v>23</v>
      </c>
      <c r="C25" s="10" t="s">
        <v>99</v>
      </c>
      <c r="D25" s="10" t="s">
        <v>164</v>
      </c>
      <c r="E25" s="10"/>
      <c r="F25" s="10"/>
      <c r="G25" s="10">
        <v>5</v>
      </c>
      <c r="H25" s="10"/>
      <c r="I25" s="10"/>
      <c r="J25" s="10"/>
      <c r="K25" s="10"/>
      <c r="L25" s="10"/>
      <c r="M25" s="10"/>
      <c r="N25" s="51"/>
      <c r="O25" s="57"/>
      <c r="P25" s="10"/>
      <c r="Q25" s="10"/>
      <c r="R25" s="10">
        <v>10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>
        <v>9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>
        <v>8</v>
      </c>
      <c r="AS25" s="10"/>
      <c r="AT25" s="10"/>
      <c r="AU25" s="10">
        <v>4</v>
      </c>
      <c r="AV25" s="34"/>
      <c r="AW25" s="47">
        <f t="shared" si="12"/>
        <v>36</v>
      </c>
      <c r="AX25" s="35">
        <f t="shared" si="13"/>
        <v>1</v>
      </c>
      <c r="AY25" s="36">
        <f t="shared" si="14"/>
        <v>1</v>
      </c>
      <c r="AZ25" s="36">
        <f t="shared" si="15"/>
        <v>1</v>
      </c>
      <c r="BA25" s="36">
        <f t="shared" si="16"/>
        <v>0</v>
      </c>
      <c r="BB25" s="36">
        <f t="shared" si="17"/>
        <v>0</v>
      </c>
      <c r="BC25" s="36">
        <f t="shared" si="18"/>
        <v>1</v>
      </c>
      <c r="BD25" s="36">
        <f t="shared" si="19"/>
        <v>1</v>
      </c>
      <c r="BE25" s="36">
        <f t="shared" si="20"/>
        <v>0</v>
      </c>
      <c r="BF25" s="36">
        <f t="shared" si="21"/>
        <v>0</v>
      </c>
      <c r="BG25" s="36">
        <f t="shared" si="22"/>
        <v>0</v>
      </c>
      <c r="BH25" s="73">
        <f>INDEX('BRKC 2019 Fastest Laps'!$B$1:$B$100, MATCH(C25, 'BRKC 2019 Fastest Laps'!$C$1:$C$100, 0))</f>
        <v>31.895</v>
      </c>
      <c r="BI25" s="24">
        <f t="shared" si="23"/>
        <v>5</v>
      </c>
    </row>
    <row r="26" spans="1:61" s="7" customFormat="1" ht="14.1" customHeight="1" x14ac:dyDescent="0.25">
      <c r="B26" s="46">
        <v>24</v>
      </c>
      <c r="C26" s="10" t="s">
        <v>3</v>
      </c>
      <c r="D26" s="10" t="s">
        <v>163</v>
      </c>
      <c r="E26" s="10">
        <v>10</v>
      </c>
      <c r="F26" s="10"/>
      <c r="G26" s="10"/>
      <c r="H26" s="10"/>
      <c r="I26" s="10"/>
      <c r="J26" s="10"/>
      <c r="K26" s="10"/>
      <c r="L26" s="10"/>
      <c r="M26" s="10"/>
      <c r="N26" s="51"/>
      <c r="O26" s="57"/>
      <c r="P26" s="10"/>
      <c r="Q26" s="10"/>
      <c r="R26" s="10"/>
      <c r="S26" s="10">
        <v>7</v>
      </c>
      <c r="T26" s="10"/>
      <c r="U26" s="10"/>
      <c r="V26" s="10"/>
      <c r="W26" s="10"/>
      <c r="X26" s="10"/>
      <c r="Y26" s="10"/>
      <c r="Z26" s="10"/>
      <c r="AA26" s="10">
        <v>6</v>
      </c>
      <c r="AB26" s="10"/>
      <c r="AC26" s="10"/>
      <c r="AD26" s="10"/>
      <c r="AE26" s="10"/>
      <c r="AF26" s="10"/>
      <c r="AG26" s="10"/>
      <c r="AH26" s="10"/>
      <c r="AI26" s="10"/>
      <c r="AJ26" s="10">
        <v>6</v>
      </c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>
        <v>7</v>
      </c>
      <c r="AV26" s="34"/>
      <c r="AW26" s="47">
        <f t="shared" si="12"/>
        <v>36</v>
      </c>
      <c r="AX26" s="35">
        <f t="shared" si="13"/>
        <v>1</v>
      </c>
      <c r="AY26" s="36">
        <f t="shared" si="14"/>
        <v>0</v>
      </c>
      <c r="AZ26" s="36">
        <f t="shared" si="15"/>
        <v>0</v>
      </c>
      <c r="BA26" s="36">
        <f t="shared" si="16"/>
        <v>2</v>
      </c>
      <c r="BB26" s="36">
        <f t="shared" si="17"/>
        <v>2</v>
      </c>
      <c r="BC26" s="36">
        <f t="shared" si="18"/>
        <v>0</v>
      </c>
      <c r="BD26" s="36">
        <f t="shared" si="19"/>
        <v>0</v>
      </c>
      <c r="BE26" s="36">
        <f t="shared" si="20"/>
        <v>0</v>
      </c>
      <c r="BF26" s="36">
        <f t="shared" si="21"/>
        <v>0</v>
      </c>
      <c r="BG26" s="36">
        <f t="shared" si="22"/>
        <v>0</v>
      </c>
      <c r="BH26" s="73">
        <f>INDEX('BRKC 2019 Fastest Laps'!$B$1:$B$100, MATCH(C26, 'BRKC 2019 Fastest Laps'!$C$1:$C$100, 0))</f>
        <v>31.773</v>
      </c>
      <c r="BI26" s="24">
        <f t="shared" si="23"/>
        <v>5</v>
      </c>
    </row>
    <row r="27" spans="1:61" s="7" customFormat="1" ht="14.1" customHeight="1" x14ac:dyDescent="0.25">
      <c r="B27" s="46">
        <v>25</v>
      </c>
      <c r="C27" s="10" t="s">
        <v>121</v>
      </c>
      <c r="D27" s="10" t="s">
        <v>175</v>
      </c>
      <c r="E27" s="10"/>
      <c r="F27" s="10"/>
      <c r="G27" s="10"/>
      <c r="H27" s="10"/>
      <c r="I27" s="10"/>
      <c r="J27" s="10"/>
      <c r="K27" s="10"/>
      <c r="L27" s="10"/>
      <c r="M27" s="10">
        <v>9</v>
      </c>
      <c r="N27" s="51"/>
      <c r="O27" s="57"/>
      <c r="P27" s="10"/>
      <c r="Q27" s="10"/>
      <c r="R27" s="10"/>
      <c r="S27" s="10">
        <v>8</v>
      </c>
      <c r="T27" s="10"/>
      <c r="U27" s="10"/>
      <c r="V27" s="10"/>
      <c r="W27" s="10"/>
      <c r="X27" s="10"/>
      <c r="Y27" s="10">
        <v>9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>
        <v>9</v>
      </c>
      <c r="AS27" s="10"/>
      <c r="AT27" s="10">
        <v>1</v>
      </c>
      <c r="AU27" s="10"/>
      <c r="AV27" s="34"/>
      <c r="AW27" s="47">
        <f t="shared" si="12"/>
        <v>36</v>
      </c>
      <c r="AX27" s="35">
        <f t="shared" si="13"/>
        <v>0</v>
      </c>
      <c r="AY27" s="36">
        <f t="shared" si="14"/>
        <v>3</v>
      </c>
      <c r="AZ27" s="36">
        <f t="shared" si="15"/>
        <v>1</v>
      </c>
      <c r="BA27" s="36">
        <f t="shared" si="16"/>
        <v>0</v>
      </c>
      <c r="BB27" s="36">
        <f t="shared" si="17"/>
        <v>0</v>
      </c>
      <c r="BC27" s="36">
        <f t="shared" si="18"/>
        <v>0</v>
      </c>
      <c r="BD27" s="36">
        <f t="shared" si="19"/>
        <v>0</v>
      </c>
      <c r="BE27" s="36">
        <f t="shared" si="20"/>
        <v>0</v>
      </c>
      <c r="BF27" s="36">
        <f t="shared" si="21"/>
        <v>0</v>
      </c>
      <c r="BG27" s="36">
        <f t="shared" si="22"/>
        <v>1</v>
      </c>
      <c r="BH27" s="73">
        <f>INDEX('BRKC 2019 Fastest Laps'!$B$1:$B$100, MATCH(C27, 'BRKC 2019 Fastest Laps'!$C$1:$C$100, 0))</f>
        <v>32.054000000000002</v>
      </c>
      <c r="BI27" s="24">
        <f t="shared" si="23"/>
        <v>5</v>
      </c>
    </row>
    <row r="28" spans="1:61" s="7" customFormat="1" ht="14.1" customHeight="1" x14ac:dyDescent="0.25">
      <c r="B28" s="46">
        <v>26</v>
      </c>
      <c r="C28" s="10" t="s">
        <v>122</v>
      </c>
      <c r="D28" s="10" t="s">
        <v>170</v>
      </c>
      <c r="E28" s="10">
        <v>8</v>
      </c>
      <c r="F28" s="10"/>
      <c r="G28" s="10"/>
      <c r="H28" s="10"/>
      <c r="I28" s="10"/>
      <c r="J28" s="10"/>
      <c r="K28" s="10"/>
      <c r="L28" s="10"/>
      <c r="M28" s="10"/>
      <c r="N28" s="51"/>
      <c r="O28" s="57"/>
      <c r="P28" s="10"/>
      <c r="Q28" s="10"/>
      <c r="R28" s="10">
        <v>8</v>
      </c>
      <c r="S28" s="10"/>
      <c r="T28" s="10"/>
      <c r="U28" s="10"/>
      <c r="V28" s="10"/>
      <c r="W28" s="10"/>
      <c r="X28" s="10"/>
      <c r="Y28" s="10"/>
      <c r="Z28" s="10"/>
      <c r="AA28" s="10"/>
      <c r="AB28" s="10">
        <v>9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>
        <v>9</v>
      </c>
      <c r="AQ28" s="10"/>
      <c r="AR28" s="10"/>
      <c r="AS28" s="10"/>
      <c r="AT28" s="10"/>
      <c r="AU28" s="10">
        <v>1</v>
      </c>
      <c r="AV28" s="34"/>
      <c r="AW28" s="47">
        <f t="shared" si="12"/>
        <v>35</v>
      </c>
      <c r="AX28" s="35">
        <f t="shared" si="13"/>
        <v>0</v>
      </c>
      <c r="AY28" s="36">
        <f t="shared" si="14"/>
        <v>2</v>
      </c>
      <c r="AZ28" s="36">
        <f t="shared" si="15"/>
        <v>2</v>
      </c>
      <c r="BA28" s="36">
        <f t="shared" si="16"/>
        <v>0</v>
      </c>
      <c r="BB28" s="36">
        <f t="shared" si="17"/>
        <v>0</v>
      </c>
      <c r="BC28" s="36">
        <f t="shared" si="18"/>
        <v>0</v>
      </c>
      <c r="BD28" s="36">
        <f t="shared" si="19"/>
        <v>0</v>
      </c>
      <c r="BE28" s="36">
        <f t="shared" si="20"/>
        <v>0</v>
      </c>
      <c r="BF28" s="36">
        <f t="shared" si="21"/>
        <v>0</v>
      </c>
      <c r="BG28" s="36">
        <f t="shared" si="22"/>
        <v>1</v>
      </c>
      <c r="BH28" s="73">
        <f>INDEX('BRKC 2019 Fastest Laps'!$B$1:$B$100, MATCH(C28, 'BRKC 2019 Fastest Laps'!$C$1:$C$100, 0))</f>
        <v>32.048000000000002</v>
      </c>
      <c r="BI28" s="24">
        <f t="shared" si="23"/>
        <v>5</v>
      </c>
    </row>
    <row r="29" spans="1:61" s="7" customFormat="1" ht="14.1" customHeight="1" x14ac:dyDescent="0.25">
      <c r="B29" s="46">
        <v>27</v>
      </c>
      <c r="C29" s="10" t="s">
        <v>123</v>
      </c>
      <c r="D29" s="10" t="s">
        <v>178</v>
      </c>
      <c r="E29" s="10"/>
      <c r="F29" s="10"/>
      <c r="G29" s="10"/>
      <c r="H29" s="10"/>
      <c r="I29" s="10"/>
      <c r="J29" s="10">
        <v>8</v>
      </c>
      <c r="K29" s="10"/>
      <c r="L29" s="10"/>
      <c r="M29" s="10"/>
      <c r="N29" s="51"/>
      <c r="O29" s="57"/>
      <c r="P29" s="10"/>
      <c r="Q29" s="10"/>
      <c r="R29" s="10">
        <v>6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v>8</v>
      </c>
      <c r="AH29" s="10"/>
      <c r="AI29" s="10"/>
      <c r="AJ29" s="10"/>
      <c r="AK29" s="10">
        <v>9</v>
      </c>
      <c r="AL29" s="10"/>
      <c r="AM29" s="10"/>
      <c r="AN29" s="10"/>
      <c r="AO29" s="10"/>
      <c r="AP29" s="10"/>
      <c r="AQ29" s="10"/>
      <c r="AR29" s="10"/>
      <c r="AS29" s="10">
        <v>2</v>
      </c>
      <c r="AT29" s="10"/>
      <c r="AU29" s="10"/>
      <c r="AV29" s="34"/>
      <c r="AW29" s="47">
        <f t="shared" si="12"/>
        <v>33</v>
      </c>
      <c r="AX29" s="35">
        <f t="shared" si="13"/>
        <v>0</v>
      </c>
      <c r="AY29" s="36">
        <f t="shared" si="14"/>
        <v>1</v>
      </c>
      <c r="AZ29" s="36">
        <f t="shared" si="15"/>
        <v>2</v>
      </c>
      <c r="BA29" s="36">
        <f t="shared" si="16"/>
        <v>0</v>
      </c>
      <c r="BB29" s="36">
        <f t="shared" si="17"/>
        <v>1</v>
      </c>
      <c r="BC29" s="36">
        <f t="shared" si="18"/>
        <v>0</v>
      </c>
      <c r="BD29" s="36">
        <f t="shared" si="19"/>
        <v>0</v>
      </c>
      <c r="BE29" s="36">
        <f t="shared" si="20"/>
        <v>0</v>
      </c>
      <c r="BF29" s="36">
        <f t="shared" si="21"/>
        <v>1</v>
      </c>
      <c r="BG29" s="36">
        <f t="shared" si="22"/>
        <v>0</v>
      </c>
      <c r="BH29" s="73">
        <f>INDEX('BRKC 2019 Fastest Laps'!$B$1:$B$100, MATCH(C29, 'BRKC 2019 Fastest Laps'!$C$1:$C$100, 0))</f>
        <v>32.095999999999997</v>
      </c>
      <c r="BI29" s="24">
        <f t="shared" si="23"/>
        <v>5</v>
      </c>
    </row>
    <row r="30" spans="1:61" s="7" customFormat="1" ht="14.1" customHeight="1" x14ac:dyDescent="0.25">
      <c r="B30" s="46">
        <v>28</v>
      </c>
      <c r="C30" s="10" t="s">
        <v>8</v>
      </c>
      <c r="D30" s="10" t="s">
        <v>174</v>
      </c>
      <c r="E30" s="10"/>
      <c r="F30" s="10"/>
      <c r="G30" s="10">
        <v>8</v>
      </c>
      <c r="H30" s="10"/>
      <c r="I30" s="10"/>
      <c r="J30" s="10"/>
      <c r="K30" s="10"/>
      <c r="L30" s="10"/>
      <c r="M30" s="10"/>
      <c r="N30" s="51"/>
      <c r="O30" s="57"/>
      <c r="P30" s="10"/>
      <c r="Q30" s="10"/>
      <c r="R30" s="10"/>
      <c r="S30" s="10"/>
      <c r="T30" s="10"/>
      <c r="U30" s="10"/>
      <c r="V30" s="10"/>
      <c r="W30" s="10">
        <v>7</v>
      </c>
      <c r="X30" s="10"/>
      <c r="Y30" s="10">
        <v>7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>
        <v>8</v>
      </c>
      <c r="AP30" s="10"/>
      <c r="AQ30" s="10"/>
      <c r="AR30" s="10"/>
      <c r="AS30" s="10"/>
      <c r="AT30" s="10"/>
      <c r="AU30" s="10">
        <v>3</v>
      </c>
      <c r="AV30" s="34"/>
      <c r="AW30" s="47">
        <f t="shared" si="12"/>
        <v>33</v>
      </c>
      <c r="AX30" s="35">
        <f t="shared" si="13"/>
        <v>0</v>
      </c>
      <c r="AY30" s="36">
        <f t="shared" si="14"/>
        <v>0</v>
      </c>
      <c r="AZ30" s="36">
        <f t="shared" si="15"/>
        <v>2</v>
      </c>
      <c r="BA30" s="36">
        <f t="shared" si="16"/>
        <v>2</v>
      </c>
      <c r="BB30" s="36">
        <f t="shared" si="17"/>
        <v>0</v>
      </c>
      <c r="BC30" s="36">
        <f t="shared" si="18"/>
        <v>0</v>
      </c>
      <c r="BD30" s="36">
        <f t="shared" si="19"/>
        <v>0</v>
      </c>
      <c r="BE30" s="36">
        <f t="shared" si="20"/>
        <v>1</v>
      </c>
      <c r="BF30" s="36">
        <f t="shared" si="21"/>
        <v>0</v>
      </c>
      <c r="BG30" s="36">
        <f t="shared" si="22"/>
        <v>0</v>
      </c>
      <c r="BH30" s="73">
        <f>INDEX('BRKC 2019 Fastest Laps'!$B$1:$B$100, MATCH(C30, 'BRKC 2019 Fastest Laps'!$C$1:$C$100, 0))</f>
        <v>31.888000000000002</v>
      </c>
      <c r="BI30" s="24">
        <f t="shared" si="23"/>
        <v>5</v>
      </c>
    </row>
    <row r="31" spans="1:61" s="7" customFormat="1" ht="14.1" customHeight="1" x14ac:dyDescent="0.25">
      <c r="B31" s="46">
        <v>29</v>
      </c>
      <c r="C31" s="10" t="s">
        <v>124</v>
      </c>
      <c r="D31" s="87" t="s">
        <v>159</v>
      </c>
      <c r="E31" s="10"/>
      <c r="F31" s="10">
        <v>9</v>
      </c>
      <c r="G31" s="10"/>
      <c r="H31" s="10"/>
      <c r="I31" s="10"/>
      <c r="J31" s="10"/>
      <c r="K31" s="10"/>
      <c r="L31" s="10"/>
      <c r="M31" s="10"/>
      <c r="N31" s="51"/>
      <c r="O31" s="57"/>
      <c r="P31" s="10"/>
      <c r="Q31" s="10"/>
      <c r="R31" s="10"/>
      <c r="S31" s="10"/>
      <c r="T31" s="10"/>
      <c r="U31" s="10"/>
      <c r="V31" s="10"/>
      <c r="W31" s="10">
        <v>6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>
        <v>5</v>
      </c>
      <c r="AI31" s="10"/>
      <c r="AJ31" s="10"/>
      <c r="AK31" s="10"/>
      <c r="AL31" s="10"/>
      <c r="AM31" s="10"/>
      <c r="AN31" s="10">
        <v>9</v>
      </c>
      <c r="AO31" s="10"/>
      <c r="AP31" s="10"/>
      <c r="AQ31" s="10"/>
      <c r="AR31" s="10"/>
      <c r="AS31" s="10"/>
      <c r="AT31" s="10">
        <v>2</v>
      </c>
      <c r="AU31" s="10"/>
      <c r="AV31" s="34"/>
      <c r="AW31" s="47">
        <f t="shared" si="12"/>
        <v>31</v>
      </c>
      <c r="AX31" s="35">
        <f t="shared" si="13"/>
        <v>0</v>
      </c>
      <c r="AY31" s="36">
        <f t="shared" si="14"/>
        <v>2</v>
      </c>
      <c r="AZ31" s="36">
        <f t="shared" si="15"/>
        <v>0</v>
      </c>
      <c r="BA31" s="36">
        <f t="shared" si="16"/>
        <v>0</v>
      </c>
      <c r="BB31" s="36">
        <f t="shared" si="17"/>
        <v>1</v>
      </c>
      <c r="BC31" s="36">
        <f t="shared" si="18"/>
        <v>1</v>
      </c>
      <c r="BD31" s="36">
        <f t="shared" si="19"/>
        <v>0</v>
      </c>
      <c r="BE31" s="36">
        <f t="shared" si="20"/>
        <v>0</v>
      </c>
      <c r="BF31" s="36">
        <f t="shared" si="21"/>
        <v>1</v>
      </c>
      <c r="BG31" s="36">
        <f t="shared" si="22"/>
        <v>0</v>
      </c>
      <c r="BH31" s="73">
        <f>INDEX('BRKC 2019 Fastest Laps'!$B$1:$B$100, MATCH(C31, 'BRKC 2019 Fastest Laps'!$C$1:$C$100, 0))</f>
        <v>32.064</v>
      </c>
      <c r="BI31" s="24">
        <f t="shared" si="23"/>
        <v>5</v>
      </c>
    </row>
    <row r="32" spans="1:61" s="8" customFormat="1" ht="14.1" customHeight="1" thickBot="1" x14ac:dyDescent="0.3">
      <c r="B32" s="48">
        <v>30</v>
      </c>
      <c r="C32" s="37" t="s">
        <v>102</v>
      </c>
      <c r="D32" s="37" t="s">
        <v>160</v>
      </c>
      <c r="E32" s="37"/>
      <c r="F32" s="37"/>
      <c r="G32" s="37"/>
      <c r="H32" s="37"/>
      <c r="I32" s="37"/>
      <c r="J32" s="37"/>
      <c r="K32" s="37">
        <v>5</v>
      </c>
      <c r="L32" s="37"/>
      <c r="M32" s="37"/>
      <c r="N32" s="52"/>
      <c r="O32" s="58"/>
      <c r="P32" s="37"/>
      <c r="Q32" s="37"/>
      <c r="R32" s="37"/>
      <c r="S32" s="37">
        <v>9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>
        <v>9</v>
      </c>
      <c r="AH32" s="37"/>
      <c r="AI32" s="37"/>
      <c r="AJ32" s="37"/>
      <c r="AK32" s="37"/>
      <c r="AL32" s="37"/>
      <c r="AM32" s="37"/>
      <c r="AN32" s="37"/>
      <c r="AO32" s="37"/>
      <c r="AP32" s="37">
        <v>6</v>
      </c>
      <c r="AQ32" s="37"/>
      <c r="AR32" s="37"/>
      <c r="AS32" s="37">
        <v>1</v>
      </c>
      <c r="AT32" s="37"/>
      <c r="AU32" s="37"/>
      <c r="AV32" s="38"/>
      <c r="AW32" s="49">
        <f t="shared" si="12"/>
        <v>30</v>
      </c>
      <c r="AX32" s="39">
        <f t="shared" si="13"/>
        <v>0</v>
      </c>
      <c r="AY32" s="40">
        <f t="shared" si="14"/>
        <v>2</v>
      </c>
      <c r="AZ32" s="40">
        <f t="shared" si="15"/>
        <v>0</v>
      </c>
      <c r="BA32" s="40">
        <f t="shared" si="16"/>
        <v>0</v>
      </c>
      <c r="BB32" s="40">
        <f t="shared" si="17"/>
        <v>1</v>
      </c>
      <c r="BC32" s="40">
        <f t="shared" si="18"/>
        <v>1</v>
      </c>
      <c r="BD32" s="40">
        <f t="shared" si="19"/>
        <v>0</v>
      </c>
      <c r="BE32" s="40">
        <f t="shared" si="20"/>
        <v>0</v>
      </c>
      <c r="BF32" s="40">
        <f t="shared" si="21"/>
        <v>0</v>
      </c>
      <c r="BG32" s="40">
        <f t="shared" si="22"/>
        <v>1</v>
      </c>
      <c r="BH32" s="79">
        <f>INDEX('BRKC 2019 Fastest Laps'!$B$1:$B$100, MATCH(C32, 'BRKC 2019 Fastest Laps'!$C$1:$C$100, 0))</f>
        <v>32.051000000000002</v>
      </c>
      <c r="BI32" s="80">
        <f t="shared" si="23"/>
        <v>5</v>
      </c>
    </row>
    <row r="33" spans="1:61" ht="14.1" customHeight="1" x14ac:dyDescent="0.25">
      <c r="B33" s="9">
        <v>31</v>
      </c>
      <c r="C33" s="9" t="s">
        <v>125</v>
      </c>
      <c r="D33" s="9" t="s">
        <v>159</v>
      </c>
      <c r="E33" s="9"/>
      <c r="F33" s="9">
        <v>8</v>
      </c>
      <c r="G33" s="9"/>
      <c r="H33" s="9"/>
      <c r="I33" s="9"/>
      <c r="J33" s="9"/>
      <c r="K33" s="9"/>
      <c r="L33" s="9"/>
      <c r="M33" s="9"/>
      <c r="N33" s="53"/>
      <c r="O33" s="59"/>
      <c r="P33" s="9"/>
      <c r="Q33" s="9">
        <v>7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>
        <v>6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>
        <v>8</v>
      </c>
      <c r="AQ33" s="9"/>
      <c r="AR33" s="9"/>
      <c r="AS33" s="9"/>
      <c r="AT33" s="9"/>
      <c r="AU33" s="9"/>
      <c r="AV33" s="29"/>
      <c r="AW33" s="30">
        <f t="shared" si="12"/>
        <v>29</v>
      </c>
      <c r="AX33" s="31">
        <f t="shared" si="13"/>
        <v>0</v>
      </c>
      <c r="AY33" s="32">
        <f t="shared" si="14"/>
        <v>0</v>
      </c>
      <c r="AZ33" s="32">
        <f t="shared" si="15"/>
        <v>2</v>
      </c>
      <c r="BA33" s="32">
        <f t="shared" si="16"/>
        <v>1</v>
      </c>
      <c r="BB33" s="32">
        <f t="shared" si="17"/>
        <v>1</v>
      </c>
      <c r="BC33" s="32">
        <f t="shared" si="18"/>
        <v>0</v>
      </c>
      <c r="BD33" s="32">
        <f t="shared" si="19"/>
        <v>0</v>
      </c>
      <c r="BE33" s="32">
        <f t="shared" si="20"/>
        <v>0</v>
      </c>
      <c r="BF33" s="32">
        <f t="shared" si="21"/>
        <v>0</v>
      </c>
      <c r="BG33" s="32">
        <f t="shared" si="22"/>
        <v>0</v>
      </c>
      <c r="BH33" s="72">
        <f>INDEX('BRKC 2019 Fastest Laps'!$B$1:$B$100, MATCH(C33, 'BRKC 2019 Fastest Laps'!$C$1:$C$100, 0))</f>
        <v>32.231000000000002</v>
      </c>
      <c r="BI33" s="33">
        <f t="shared" si="23"/>
        <v>4</v>
      </c>
    </row>
    <row r="34" spans="1:61" ht="15.6" customHeight="1" x14ac:dyDescent="0.25">
      <c r="B34" s="6">
        <v>32</v>
      </c>
      <c r="C34" s="6" t="s">
        <v>89</v>
      </c>
      <c r="D34" s="6" t="s">
        <v>173</v>
      </c>
      <c r="E34" s="6">
        <v>7</v>
      </c>
      <c r="F34" s="6"/>
      <c r="G34" s="6"/>
      <c r="H34" s="6"/>
      <c r="I34" s="6"/>
      <c r="J34" s="6"/>
      <c r="K34" s="6"/>
      <c r="L34" s="6"/>
      <c r="M34" s="6"/>
      <c r="N34" s="54"/>
      <c r="O34" s="60"/>
      <c r="P34" s="6"/>
      <c r="Q34" s="6"/>
      <c r="R34" s="6"/>
      <c r="S34" s="6"/>
      <c r="T34" s="6">
        <v>6</v>
      </c>
      <c r="U34" s="6"/>
      <c r="V34" s="6"/>
      <c r="W34" s="6"/>
      <c r="X34" s="6"/>
      <c r="Y34" s="6"/>
      <c r="Z34" s="6">
        <v>5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>
        <v>10</v>
      </c>
      <c r="AO34" s="6"/>
      <c r="AP34" s="6"/>
      <c r="AQ34" s="6"/>
      <c r="AR34" s="6"/>
      <c r="AS34" s="6"/>
      <c r="AT34" s="6"/>
      <c r="AU34" s="6"/>
      <c r="AV34" s="28"/>
      <c r="AW34" s="30">
        <f t="shared" si="12"/>
        <v>28</v>
      </c>
      <c r="AX34" s="23">
        <f t="shared" si="13"/>
        <v>1</v>
      </c>
      <c r="AY34" s="15">
        <f t="shared" si="14"/>
        <v>0</v>
      </c>
      <c r="AZ34" s="15">
        <f t="shared" si="15"/>
        <v>0</v>
      </c>
      <c r="BA34" s="15">
        <f t="shared" si="16"/>
        <v>1</v>
      </c>
      <c r="BB34" s="15">
        <f t="shared" si="17"/>
        <v>1</v>
      </c>
      <c r="BC34" s="15">
        <f t="shared" si="18"/>
        <v>1</v>
      </c>
      <c r="BD34" s="15">
        <f t="shared" si="19"/>
        <v>0</v>
      </c>
      <c r="BE34" s="15">
        <f t="shared" si="20"/>
        <v>0</v>
      </c>
      <c r="BF34" s="15">
        <f t="shared" si="21"/>
        <v>0</v>
      </c>
      <c r="BG34" s="15">
        <f t="shared" si="22"/>
        <v>0</v>
      </c>
      <c r="BH34" s="73">
        <f>INDEX('BRKC 2019 Fastest Laps'!$B$1:$B$100, MATCH(C34, 'BRKC 2019 Fastest Laps'!$C$1:$C$100, 0))</f>
        <v>32.031999999999996</v>
      </c>
      <c r="BI34" s="24">
        <f t="shared" si="23"/>
        <v>4</v>
      </c>
    </row>
    <row r="35" spans="1:61" ht="14.1" customHeight="1" x14ac:dyDescent="0.25">
      <c r="B35" s="6">
        <v>33</v>
      </c>
      <c r="C35" s="6" t="s">
        <v>88</v>
      </c>
      <c r="D35" s="6" t="s">
        <v>173</v>
      </c>
      <c r="E35" s="6"/>
      <c r="F35" s="6"/>
      <c r="G35" s="6"/>
      <c r="H35" s="6"/>
      <c r="I35" s="6"/>
      <c r="J35" s="6">
        <v>6</v>
      </c>
      <c r="K35" s="6"/>
      <c r="L35" s="6"/>
      <c r="M35" s="6"/>
      <c r="N35" s="54"/>
      <c r="O35" s="60"/>
      <c r="P35" s="6"/>
      <c r="Q35" s="6">
        <v>6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>
        <v>6</v>
      </c>
      <c r="AI35" s="6"/>
      <c r="AJ35" s="6">
        <v>10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28"/>
      <c r="AW35" s="30">
        <f t="shared" ref="AW35:AW66" si="24">SUM(E35:AU35)</f>
        <v>28</v>
      </c>
      <c r="AX35" s="23">
        <f t="shared" ref="AX35:AX66" si="25">COUNTIF(E35:AU35,10)</f>
        <v>1</v>
      </c>
      <c r="AY35" s="15">
        <f t="shared" ref="AY35:AY66" si="26">COUNTIF(E35:AU35,9)</f>
        <v>0</v>
      </c>
      <c r="AZ35" s="15">
        <f t="shared" ref="AZ35:AZ66" si="27">COUNTIF(E35:AU35,8)</f>
        <v>0</v>
      </c>
      <c r="BA35" s="15">
        <f t="shared" ref="BA35:BA66" si="28">COUNTIF(E35:AU35,7)</f>
        <v>0</v>
      </c>
      <c r="BB35" s="15">
        <f t="shared" ref="BB35:BB66" si="29">COUNTIF(E35:AU35,6)</f>
        <v>3</v>
      </c>
      <c r="BC35" s="15">
        <f t="shared" ref="BC35:BC66" si="30">COUNTIF(E35:AU35,5)</f>
        <v>0</v>
      </c>
      <c r="BD35" s="15">
        <f t="shared" ref="BD35:BD66" si="31">COUNTIF(E35:AU35,4)</f>
        <v>0</v>
      </c>
      <c r="BE35" s="15">
        <f t="shared" ref="BE35:BE66" si="32">COUNTIF(E35:AU35,3)</f>
        <v>0</v>
      </c>
      <c r="BF35" s="15">
        <f t="shared" ref="BF35:BF66" si="33">COUNTIF(E35:AU35,2)</f>
        <v>0</v>
      </c>
      <c r="BG35" s="15">
        <f t="shared" ref="BG35:BG66" si="34">COUNTIF(E35:AU35,1)</f>
        <v>0</v>
      </c>
      <c r="BH35" s="73">
        <f>INDEX('BRKC 2019 Fastest Laps'!$B$1:$B$100, MATCH(C35, 'BRKC 2019 Fastest Laps'!$C$1:$C$100, 0))</f>
        <v>32.454000000000001</v>
      </c>
      <c r="BI35" s="24">
        <f t="shared" ref="BI35:BI66" si="35">SUM(AX35:BG35)+COUNTIF(AV35, "&gt;0")</f>
        <v>4</v>
      </c>
    </row>
    <row r="36" spans="1:61" ht="14.1" customHeight="1" x14ac:dyDescent="0.25">
      <c r="B36" s="6">
        <v>34</v>
      </c>
      <c r="C36" s="6" t="s">
        <v>6</v>
      </c>
      <c r="D36" s="6" t="s">
        <v>163</v>
      </c>
      <c r="E36" s="6"/>
      <c r="F36" s="6"/>
      <c r="G36" s="6"/>
      <c r="H36" s="6"/>
      <c r="I36" s="6">
        <v>8</v>
      </c>
      <c r="J36" s="6"/>
      <c r="K36" s="6"/>
      <c r="L36" s="6"/>
      <c r="M36" s="6"/>
      <c r="N36" s="54"/>
      <c r="O36" s="60"/>
      <c r="P36" s="6"/>
      <c r="Q36" s="6">
        <v>9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>
        <v>5</v>
      </c>
      <c r="AH36" s="6"/>
      <c r="AI36" s="6">
        <v>6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28"/>
      <c r="AW36" s="30">
        <f t="shared" si="24"/>
        <v>28</v>
      </c>
      <c r="AX36" s="23">
        <f t="shared" si="25"/>
        <v>0</v>
      </c>
      <c r="AY36" s="15">
        <f t="shared" si="26"/>
        <v>1</v>
      </c>
      <c r="AZ36" s="15">
        <f t="shared" si="27"/>
        <v>1</v>
      </c>
      <c r="BA36" s="15">
        <f t="shared" si="28"/>
        <v>0</v>
      </c>
      <c r="BB36" s="15">
        <f t="shared" si="29"/>
        <v>1</v>
      </c>
      <c r="BC36" s="15">
        <f t="shared" si="30"/>
        <v>1</v>
      </c>
      <c r="BD36" s="15">
        <f t="shared" si="31"/>
        <v>0</v>
      </c>
      <c r="BE36" s="15">
        <f t="shared" si="32"/>
        <v>0</v>
      </c>
      <c r="BF36" s="15">
        <f t="shared" si="33"/>
        <v>0</v>
      </c>
      <c r="BG36" s="15">
        <f t="shared" si="34"/>
        <v>0</v>
      </c>
      <c r="BH36" s="73">
        <f>INDEX('BRKC 2019 Fastest Laps'!$B$1:$B$100, MATCH(C36, 'BRKC 2019 Fastest Laps'!$C$1:$C$100, 0))</f>
        <v>32.33</v>
      </c>
      <c r="BI36" s="24">
        <f t="shared" si="35"/>
        <v>4</v>
      </c>
    </row>
    <row r="37" spans="1:61" ht="14.1" customHeight="1" x14ac:dyDescent="0.25">
      <c r="B37" s="6">
        <v>35</v>
      </c>
      <c r="C37" s="6" t="s">
        <v>83</v>
      </c>
      <c r="D37" s="6" t="s">
        <v>161</v>
      </c>
      <c r="E37" s="6"/>
      <c r="F37" s="6"/>
      <c r="G37" s="6"/>
      <c r="H37" s="6"/>
      <c r="I37" s="6"/>
      <c r="J37" s="6"/>
      <c r="K37" s="6"/>
      <c r="L37" s="6"/>
      <c r="M37" s="6"/>
      <c r="N37" s="54">
        <v>9</v>
      </c>
      <c r="O37" s="60">
        <v>7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>
        <v>5</v>
      </c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>
        <v>7</v>
      </c>
      <c r="AR37" s="6"/>
      <c r="AS37" s="6"/>
      <c r="AT37" s="6"/>
      <c r="AU37" s="6"/>
      <c r="AV37" s="28"/>
      <c r="AW37" s="30">
        <f t="shared" si="24"/>
        <v>28</v>
      </c>
      <c r="AX37" s="23">
        <f t="shared" si="25"/>
        <v>0</v>
      </c>
      <c r="AY37" s="15">
        <f t="shared" si="26"/>
        <v>1</v>
      </c>
      <c r="AZ37" s="15">
        <f t="shared" si="27"/>
        <v>0</v>
      </c>
      <c r="BA37" s="15">
        <f t="shared" si="28"/>
        <v>2</v>
      </c>
      <c r="BB37" s="15">
        <f t="shared" si="29"/>
        <v>0</v>
      </c>
      <c r="BC37" s="15">
        <f t="shared" si="30"/>
        <v>1</v>
      </c>
      <c r="BD37" s="15">
        <f t="shared" si="31"/>
        <v>0</v>
      </c>
      <c r="BE37" s="15">
        <f t="shared" si="32"/>
        <v>0</v>
      </c>
      <c r="BF37" s="15">
        <f t="shared" si="33"/>
        <v>0</v>
      </c>
      <c r="BG37" s="15">
        <f t="shared" si="34"/>
        <v>0</v>
      </c>
      <c r="BH37" s="73">
        <f>INDEX('BRKC 2019 Fastest Laps'!$B$1:$B$100, MATCH(C37, 'BRKC 2019 Fastest Laps'!$C$1:$C$100, 0))</f>
        <v>31.811</v>
      </c>
      <c r="BI37" s="24">
        <f t="shared" si="35"/>
        <v>4</v>
      </c>
    </row>
    <row r="38" spans="1:61" ht="14.1" customHeight="1" x14ac:dyDescent="0.25">
      <c r="B38" s="6">
        <v>36</v>
      </c>
      <c r="C38" s="6" t="s">
        <v>126</v>
      </c>
      <c r="D38" s="6" t="s">
        <v>165</v>
      </c>
      <c r="E38" s="6"/>
      <c r="F38" s="6"/>
      <c r="G38" s="6">
        <v>1</v>
      </c>
      <c r="H38" s="6"/>
      <c r="I38" s="6"/>
      <c r="J38" s="6"/>
      <c r="K38" s="6"/>
      <c r="L38" s="6"/>
      <c r="M38" s="6"/>
      <c r="N38" s="54"/>
      <c r="O38" s="60"/>
      <c r="P38" s="6"/>
      <c r="Q38" s="6"/>
      <c r="R38" s="6"/>
      <c r="S38" s="6"/>
      <c r="T38" s="6">
        <v>10</v>
      </c>
      <c r="U38" s="6"/>
      <c r="V38" s="6"/>
      <c r="W38" s="6"/>
      <c r="X38" s="6"/>
      <c r="Y38" s="6"/>
      <c r="Z38" s="6"/>
      <c r="AA38" s="6"/>
      <c r="AB38" s="6">
        <v>6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>
        <v>10</v>
      </c>
      <c r="AQ38" s="6"/>
      <c r="AR38" s="6"/>
      <c r="AS38" s="6"/>
      <c r="AT38" s="6"/>
      <c r="AU38" s="6"/>
      <c r="AV38" s="28"/>
      <c r="AW38" s="30">
        <f t="shared" si="24"/>
        <v>27</v>
      </c>
      <c r="AX38" s="23">
        <f t="shared" si="25"/>
        <v>2</v>
      </c>
      <c r="AY38" s="15">
        <f t="shared" si="26"/>
        <v>0</v>
      </c>
      <c r="AZ38" s="15">
        <f t="shared" si="27"/>
        <v>0</v>
      </c>
      <c r="BA38" s="15">
        <f t="shared" si="28"/>
        <v>0</v>
      </c>
      <c r="BB38" s="15">
        <f t="shared" si="29"/>
        <v>1</v>
      </c>
      <c r="BC38" s="15">
        <f t="shared" si="30"/>
        <v>0</v>
      </c>
      <c r="BD38" s="15">
        <f t="shared" si="31"/>
        <v>0</v>
      </c>
      <c r="BE38" s="15">
        <f t="shared" si="32"/>
        <v>0</v>
      </c>
      <c r="BF38" s="15">
        <f t="shared" si="33"/>
        <v>0</v>
      </c>
      <c r="BG38" s="15">
        <f t="shared" si="34"/>
        <v>1</v>
      </c>
      <c r="BH38" s="73">
        <f>INDEX('BRKC 2019 Fastest Laps'!$B$1:$B$100, MATCH(C38, 'BRKC 2019 Fastest Laps'!$C$1:$C$100, 0))</f>
        <v>31.916</v>
      </c>
      <c r="BI38" s="24">
        <f t="shared" si="35"/>
        <v>4</v>
      </c>
    </row>
    <row r="39" spans="1:61" ht="14.1" customHeight="1" x14ac:dyDescent="0.25">
      <c r="B39" s="6">
        <v>37</v>
      </c>
      <c r="C39" s="6" t="s">
        <v>127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54">
        <v>4</v>
      </c>
      <c r="O39" s="60"/>
      <c r="P39" s="6"/>
      <c r="Q39" s="6"/>
      <c r="R39" s="6"/>
      <c r="S39" s="6"/>
      <c r="T39" s="6">
        <v>8</v>
      </c>
      <c r="U39" s="6"/>
      <c r="V39" s="6"/>
      <c r="W39" s="6"/>
      <c r="X39" s="6"/>
      <c r="Y39" s="6">
        <v>6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>
        <v>9</v>
      </c>
      <c r="AN39" s="6"/>
      <c r="AO39" s="6"/>
      <c r="AP39" s="6"/>
      <c r="AQ39" s="6"/>
      <c r="AR39" s="6"/>
      <c r="AS39" s="6"/>
      <c r="AT39" s="6"/>
      <c r="AU39" s="6"/>
      <c r="AV39" s="28"/>
      <c r="AW39" s="30">
        <f t="shared" si="24"/>
        <v>27</v>
      </c>
      <c r="AX39" s="23">
        <f t="shared" si="25"/>
        <v>0</v>
      </c>
      <c r="AY39" s="15">
        <f t="shared" si="26"/>
        <v>1</v>
      </c>
      <c r="AZ39" s="15">
        <f t="shared" si="27"/>
        <v>1</v>
      </c>
      <c r="BA39" s="15">
        <f t="shared" si="28"/>
        <v>0</v>
      </c>
      <c r="BB39" s="15">
        <f t="shared" si="29"/>
        <v>1</v>
      </c>
      <c r="BC39" s="15">
        <f t="shared" si="30"/>
        <v>0</v>
      </c>
      <c r="BD39" s="15">
        <f t="shared" si="31"/>
        <v>1</v>
      </c>
      <c r="BE39" s="15">
        <f t="shared" si="32"/>
        <v>0</v>
      </c>
      <c r="BF39" s="15">
        <f t="shared" si="33"/>
        <v>0</v>
      </c>
      <c r="BG39" s="15">
        <f t="shared" si="34"/>
        <v>0</v>
      </c>
      <c r="BH39" s="73">
        <f>INDEX('BRKC 2019 Fastest Laps'!$B$1:$B$100, MATCH(C39, 'BRKC 2019 Fastest Laps'!$C$1:$C$100, 0))</f>
        <v>32.106999999999999</v>
      </c>
      <c r="BI39" s="24">
        <f t="shared" si="35"/>
        <v>4</v>
      </c>
    </row>
    <row r="40" spans="1:61" ht="14.1" customHeight="1" x14ac:dyDescent="0.25">
      <c r="A40" s="3">
        <v>36</v>
      </c>
      <c r="B40" s="6">
        <v>38</v>
      </c>
      <c r="C40" s="6" t="s">
        <v>104</v>
      </c>
      <c r="D40" s="6" t="s">
        <v>177</v>
      </c>
      <c r="E40" s="6"/>
      <c r="F40" s="6"/>
      <c r="G40" s="6"/>
      <c r="H40" s="6"/>
      <c r="I40" s="6"/>
      <c r="J40" s="6"/>
      <c r="K40" s="6"/>
      <c r="L40" s="6"/>
      <c r="M40" s="6"/>
      <c r="N40" s="54">
        <v>5</v>
      </c>
      <c r="O40" s="60"/>
      <c r="P40" s="6"/>
      <c r="Q40" s="6"/>
      <c r="R40" s="6"/>
      <c r="S40" s="6"/>
      <c r="T40" s="6"/>
      <c r="U40" s="6">
        <v>8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>
        <v>8</v>
      </c>
      <c r="AI40" s="6"/>
      <c r="AJ40" s="6"/>
      <c r="AK40" s="6"/>
      <c r="AL40" s="6"/>
      <c r="AM40" s="6"/>
      <c r="AN40" s="6">
        <v>6</v>
      </c>
      <c r="AO40" s="6"/>
      <c r="AP40" s="6"/>
      <c r="AQ40" s="6"/>
      <c r="AR40" s="6"/>
      <c r="AS40" s="6"/>
      <c r="AT40" s="6"/>
      <c r="AU40" s="6"/>
      <c r="AV40" s="28"/>
      <c r="AW40" s="30">
        <f t="shared" si="24"/>
        <v>27</v>
      </c>
      <c r="AX40" s="23">
        <f t="shared" si="25"/>
        <v>0</v>
      </c>
      <c r="AY40" s="15">
        <f t="shared" si="26"/>
        <v>0</v>
      </c>
      <c r="AZ40" s="15">
        <f t="shared" si="27"/>
        <v>2</v>
      </c>
      <c r="BA40" s="15">
        <f t="shared" si="28"/>
        <v>0</v>
      </c>
      <c r="BB40" s="15">
        <f t="shared" si="29"/>
        <v>1</v>
      </c>
      <c r="BC40" s="15">
        <f t="shared" si="30"/>
        <v>1</v>
      </c>
      <c r="BD40" s="15">
        <f t="shared" si="31"/>
        <v>0</v>
      </c>
      <c r="BE40" s="15">
        <f t="shared" si="32"/>
        <v>0</v>
      </c>
      <c r="BF40" s="15">
        <f t="shared" si="33"/>
        <v>0</v>
      </c>
      <c r="BG40" s="15">
        <f t="shared" si="34"/>
        <v>0</v>
      </c>
      <c r="BH40" s="73">
        <f>INDEX('BRKC 2019 Fastest Laps'!$B$1:$B$100, MATCH(C40, 'BRKC 2019 Fastest Laps'!$C$1:$C$100, 0))</f>
        <v>32.125999999999998</v>
      </c>
      <c r="BI40" s="24">
        <f t="shared" si="35"/>
        <v>4</v>
      </c>
    </row>
    <row r="41" spans="1:61" ht="14.1" customHeight="1" x14ac:dyDescent="0.25">
      <c r="B41" s="6">
        <v>39</v>
      </c>
      <c r="C41" s="6" t="s">
        <v>14</v>
      </c>
      <c r="D41" s="6" t="s">
        <v>181</v>
      </c>
      <c r="E41" s="6">
        <v>5</v>
      </c>
      <c r="F41" s="6"/>
      <c r="G41" s="6"/>
      <c r="H41" s="6"/>
      <c r="I41" s="6"/>
      <c r="J41" s="6"/>
      <c r="K41" s="6"/>
      <c r="L41" s="6"/>
      <c r="M41" s="6"/>
      <c r="N41" s="54"/>
      <c r="O41" s="60"/>
      <c r="P41" s="6"/>
      <c r="Q41" s="6"/>
      <c r="R41" s="6"/>
      <c r="S41" s="6"/>
      <c r="T41" s="6"/>
      <c r="U41" s="6"/>
      <c r="V41" s="6"/>
      <c r="W41" s="6">
        <v>8</v>
      </c>
      <c r="X41" s="6"/>
      <c r="Y41" s="6"/>
      <c r="Z41" s="6"/>
      <c r="AA41" s="6"/>
      <c r="AB41" s="6"/>
      <c r="AC41" s="6"/>
      <c r="AD41" s="6"/>
      <c r="AE41" s="6"/>
      <c r="AF41" s="6"/>
      <c r="AG41" s="6">
        <v>6</v>
      </c>
      <c r="AH41" s="6"/>
      <c r="AI41" s="6"/>
      <c r="AJ41" s="6"/>
      <c r="AK41" s="6"/>
      <c r="AL41" s="6"/>
      <c r="AM41" s="6">
        <v>8</v>
      </c>
      <c r="AN41" s="6"/>
      <c r="AO41" s="6"/>
      <c r="AP41" s="6"/>
      <c r="AQ41" s="6"/>
      <c r="AR41" s="6"/>
      <c r="AS41" s="6"/>
      <c r="AT41" s="6"/>
      <c r="AU41" s="6"/>
      <c r="AV41" s="28"/>
      <c r="AW41" s="30">
        <f t="shared" si="24"/>
        <v>27</v>
      </c>
      <c r="AX41" s="23">
        <f t="shared" si="25"/>
        <v>0</v>
      </c>
      <c r="AY41" s="15">
        <f t="shared" si="26"/>
        <v>0</v>
      </c>
      <c r="AZ41" s="15">
        <f t="shared" si="27"/>
        <v>2</v>
      </c>
      <c r="BA41" s="15">
        <f t="shared" si="28"/>
        <v>0</v>
      </c>
      <c r="BB41" s="15">
        <f t="shared" si="29"/>
        <v>1</v>
      </c>
      <c r="BC41" s="15">
        <f t="shared" si="30"/>
        <v>1</v>
      </c>
      <c r="BD41" s="15">
        <f t="shared" si="31"/>
        <v>0</v>
      </c>
      <c r="BE41" s="15">
        <f t="shared" si="32"/>
        <v>0</v>
      </c>
      <c r="BF41" s="15">
        <f t="shared" si="33"/>
        <v>0</v>
      </c>
      <c r="BG41" s="15">
        <f t="shared" si="34"/>
        <v>0</v>
      </c>
      <c r="BH41" s="73">
        <f>INDEX('BRKC 2019 Fastest Laps'!$B$1:$B$100, MATCH(C41, 'BRKC 2019 Fastest Laps'!$C$1:$C$100, 0))</f>
        <v>32.222999999999999</v>
      </c>
      <c r="BI41" s="24">
        <f t="shared" si="35"/>
        <v>4</v>
      </c>
    </row>
    <row r="42" spans="1:61" ht="14.1" customHeight="1" x14ac:dyDescent="0.25">
      <c r="B42" s="6">
        <v>40</v>
      </c>
      <c r="C42" s="6" t="s">
        <v>87</v>
      </c>
      <c r="D42" s="6" t="s">
        <v>177</v>
      </c>
      <c r="E42" s="6"/>
      <c r="F42" s="6"/>
      <c r="G42" s="6"/>
      <c r="H42" s="6"/>
      <c r="I42" s="6"/>
      <c r="J42" s="6"/>
      <c r="K42" s="6"/>
      <c r="L42" s="6">
        <v>8</v>
      </c>
      <c r="M42" s="6"/>
      <c r="N42" s="54"/>
      <c r="O42" s="60"/>
      <c r="P42" s="6"/>
      <c r="Q42" s="6"/>
      <c r="R42" s="6"/>
      <c r="S42" s="6"/>
      <c r="T42" s="6">
        <v>7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>
        <v>7</v>
      </c>
      <c r="AH42" s="6"/>
      <c r="AI42" s="6"/>
      <c r="AJ42" s="6"/>
      <c r="AK42" s="6">
        <v>5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28"/>
      <c r="AW42" s="30">
        <f t="shared" si="24"/>
        <v>27</v>
      </c>
      <c r="AX42" s="23">
        <f t="shared" si="25"/>
        <v>0</v>
      </c>
      <c r="AY42" s="15">
        <f t="shared" si="26"/>
        <v>0</v>
      </c>
      <c r="AZ42" s="15">
        <f t="shared" si="27"/>
        <v>1</v>
      </c>
      <c r="BA42" s="15">
        <f t="shared" si="28"/>
        <v>2</v>
      </c>
      <c r="BB42" s="15">
        <f t="shared" si="29"/>
        <v>0</v>
      </c>
      <c r="BC42" s="15">
        <f t="shared" si="30"/>
        <v>1</v>
      </c>
      <c r="BD42" s="15">
        <f t="shared" si="31"/>
        <v>0</v>
      </c>
      <c r="BE42" s="15">
        <f t="shared" si="32"/>
        <v>0</v>
      </c>
      <c r="BF42" s="15">
        <f t="shared" si="33"/>
        <v>0</v>
      </c>
      <c r="BG42" s="15">
        <f t="shared" si="34"/>
        <v>0</v>
      </c>
      <c r="BH42" s="73">
        <f>INDEX('BRKC 2019 Fastest Laps'!$B$1:$B$100, MATCH(C42, 'BRKC 2019 Fastest Laps'!$C$1:$C$100, 0))</f>
        <v>32.018000000000001</v>
      </c>
      <c r="BI42" s="24">
        <f t="shared" si="35"/>
        <v>4</v>
      </c>
    </row>
    <row r="43" spans="1:61" ht="14.1" customHeight="1" x14ac:dyDescent="0.25">
      <c r="B43" s="6">
        <v>41</v>
      </c>
      <c r="C43" s="6" t="s">
        <v>128</v>
      </c>
      <c r="D43" s="6" t="s">
        <v>179</v>
      </c>
      <c r="E43" s="6"/>
      <c r="F43" s="6"/>
      <c r="G43" s="6"/>
      <c r="H43" s="6"/>
      <c r="I43" s="6"/>
      <c r="J43" s="6">
        <v>7</v>
      </c>
      <c r="K43" s="6"/>
      <c r="L43" s="6"/>
      <c r="M43" s="6"/>
      <c r="N43" s="54"/>
      <c r="O43" s="60"/>
      <c r="P43" s="6"/>
      <c r="Q43" s="6"/>
      <c r="R43" s="6"/>
      <c r="S43" s="6"/>
      <c r="T43" s="6"/>
      <c r="U43" s="6"/>
      <c r="V43" s="6">
        <v>6</v>
      </c>
      <c r="W43" s="6"/>
      <c r="X43" s="6"/>
      <c r="Y43" s="6"/>
      <c r="Z43" s="6"/>
      <c r="AA43" s="6"/>
      <c r="AB43" s="6"/>
      <c r="AC43" s="6">
        <v>6</v>
      </c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>
        <v>8</v>
      </c>
      <c r="AO43" s="6"/>
      <c r="AP43" s="6"/>
      <c r="AQ43" s="6"/>
      <c r="AR43" s="6"/>
      <c r="AS43" s="6"/>
      <c r="AT43" s="6"/>
      <c r="AU43" s="6"/>
      <c r="AV43" s="28"/>
      <c r="AW43" s="30">
        <f t="shared" si="24"/>
        <v>27</v>
      </c>
      <c r="AX43" s="23">
        <f t="shared" si="25"/>
        <v>0</v>
      </c>
      <c r="AY43" s="15">
        <f t="shared" si="26"/>
        <v>0</v>
      </c>
      <c r="AZ43" s="15">
        <f t="shared" si="27"/>
        <v>1</v>
      </c>
      <c r="BA43" s="15">
        <f t="shared" si="28"/>
        <v>1</v>
      </c>
      <c r="BB43" s="15">
        <f t="shared" si="29"/>
        <v>2</v>
      </c>
      <c r="BC43" s="15">
        <f t="shared" si="30"/>
        <v>0</v>
      </c>
      <c r="BD43" s="15">
        <f t="shared" si="31"/>
        <v>0</v>
      </c>
      <c r="BE43" s="15">
        <f t="shared" si="32"/>
        <v>0</v>
      </c>
      <c r="BF43" s="15">
        <f t="shared" si="33"/>
        <v>0</v>
      </c>
      <c r="BG43" s="15">
        <f t="shared" si="34"/>
        <v>0</v>
      </c>
      <c r="BH43" s="73">
        <f>INDEX('BRKC 2019 Fastest Laps'!$B$1:$B$100, MATCH(C43, 'BRKC 2019 Fastest Laps'!$C$1:$C$100, 0))</f>
        <v>32.277999999999999</v>
      </c>
      <c r="BI43" s="24">
        <f t="shared" si="35"/>
        <v>4</v>
      </c>
    </row>
    <row r="44" spans="1:61" ht="14.1" customHeight="1" x14ac:dyDescent="0.25">
      <c r="B44" s="6">
        <v>42</v>
      </c>
      <c r="C44" s="6" t="s">
        <v>108</v>
      </c>
      <c r="D44" s="6" t="s">
        <v>184</v>
      </c>
      <c r="E44" s="6"/>
      <c r="F44" s="6"/>
      <c r="G44" s="6">
        <v>7</v>
      </c>
      <c r="H44" s="6"/>
      <c r="I44" s="6"/>
      <c r="J44" s="6"/>
      <c r="K44" s="6"/>
      <c r="L44" s="6"/>
      <c r="M44" s="6"/>
      <c r="N44" s="54"/>
      <c r="O44" s="60"/>
      <c r="P44" s="6"/>
      <c r="Q44" s="6"/>
      <c r="R44" s="6"/>
      <c r="S44" s="6">
        <v>6</v>
      </c>
      <c r="T44" s="6"/>
      <c r="U44" s="6"/>
      <c r="V44" s="6"/>
      <c r="W44" s="6"/>
      <c r="X44" s="6"/>
      <c r="Y44" s="6"/>
      <c r="Z44" s="6"/>
      <c r="AA44" s="6"/>
      <c r="AB44" s="6"/>
      <c r="AC44" s="6">
        <v>7</v>
      </c>
      <c r="AD44" s="6"/>
      <c r="AE44" s="6"/>
      <c r="AF44" s="6"/>
      <c r="AG44" s="6"/>
      <c r="AH44" s="6"/>
      <c r="AI44" s="6"/>
      <c r="AJ44" s="6"/>
      <c r="AK44" s="6"/>
      <c r="AL44" s="6">
        <v>7</v>
      </c>
      <c r="AM44" s="6"/>
      <c r="AN44" s="6"/>
      <c r="AO44" s="6"/>
      <c r="AP44" s="6"/>
      <c r="AQ44" s="6"/>
      <c r="AR44" s="6"/>
      <c r="AS44" s="6"/>
      <c r="AT44" s="6"/>
      <c r="AU44" s="6"/>
      <c r="AV44" s="28"/>
      <c r="AW44" s="30">
        <f t="shared" si="24"/>
        <v>27</v>
      </c>
      <c r="AX44" s="23">
        <f t="shared" si="25"/>
        <v>0</v>
      </c>
      <c r="AY44" s="15">
        <f t="shared" si="26"/>
        <v>0</v>
      </c>
      <c r="AZ44" s="15">
        <f t="shared" si="27"/>
        <v>0</v>
      </c>
      <c r="BA44" s="15">
        <f t="shared" si="28"/>
        <v>3</v>
      </c>
      <c r="BB44" s="15">
        <f t="shared" si="29"/>
        <v>1</v>
      </c>
      <c r="BC44" s="15">
        <f t="shared" si="30"/>
        <v>0</v>
      </c>
      <c r="BD44" s="15">
        <f t="shared" si="31"/>
        <v>0</v>
      </c>
      <c r="BE44" s="15">
        <f t="shared" si="32"/>
        <v>0</v>
      </c>
      <c r="BF44" s="15">
        <f t="shared" si="33"/>
        <v>0</v>
      </c>
      <c r="BG44" s="15">
        <f t="shared" si="34"/>
        <v>0</v>
      </c>
      <c r="BH44" s="73">
        <f>INDEX('BRKC 2019 Fastest Laps'!$B$1:$B$100, MATCH(C44, 'BRKC 2019 Fastest Laps'!$C$1:$C$100, 0))</f>
        <v>32.341000000000001</v>
      </c>
      <c r="BI44" s="24">
        <f t="shared" si="35"/>
        <v>4</v>
      </c>
    </row>
    <row r="45" spans="1:61" ht="14.1" customHeight="1" x14ac:dyDescent="0.25">
      <c r="B45" s="6">
        <v>43</v>
      </c>
      <c r="C45" s="6" t="s">
        <v>129</v>
      </c>
      <c r="D45" s="6" t="s">
        <v>165</v>
      </c>
      <c r="E45" s="6"/>
      <c r="F45" s="6"/>
      <c r="G45" s="6"/>
      <c r="H45" s="6"/>
      <c r="I45" s="6">
        <v>9</v>
      </c>
      <c r="J45" s="6"/>
      <c r="K45" s="6"/>
      <c r="L45" s="6"/>
      <c r="M45" s="6"/>
      <c r="N45" s="54"/>
      <c r="O45" s="60"/>
      <c r="P45" s="6"/>
      <c r="Q45" s="6"/>
      <c r="R45" s="6"/>
      <c r="S45" s="6"/>
      <c r="T45" s="6"/>
      <c r="U45" s="6"/>
      <c r="V45" s="6"/>
      <c r="W45" s="6">
        <v>4</v>
      </c>
      <c r="X45" s="6"/>
      <c r="Y45" s="6"/>
      <c r="Z45" s="6"/>
      <c r="AA45" s="6">
        <v>9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>
        <v>4</v>
      </c>
      <c r="AR45" s="6"/>
      <c r="AS45" s="6"/>
      <c r="AT45" s="6"/>
      <c r="AU45" s="6"/>
      <c r="AV45" s="28"/>
      <c r="AW45" s="30">
        <f t="shared" si="24"/>
        <v>26</v>
      </c>
      <c r="AX45" s="23">
        <f t="shared" si="25"/>
        <v>0</v>
      </c>
      <c r="AY45" s="15">
        <f t="shared" si="26"/>
        <v>2</v>
      </c>
      <c r="AZ45" s="15">
        <f t="shared" si="27"/>
        <v>0</v>
      </c>
      <c r="BA45" s="15">
        <f t="shared" si="28"/>
        <v>0</v>
      </c>
      <c r="BB45" s="15">
        <f t="shared" si="29"/>
        <v>0</v>
      </c>
      <c r="BC45" s="15">
        <f t="shared" si="30"/>
        <v>0</v>
      </c>
      <c r="BD45" s="15">
        <f t="shared" si="31"/>
        <v>2</v>
      </c>
      <c r="BE45" s="15">
        <f t="shared" si="32"/>
        <v>0</v>
      </c>
      <c r="BF45" s="15">
        <f t="shared" si="33"/>
        <v>0</v>
      </c>
      <c r="BG45" s="15">
        <f t="shared" si="34"/>
        <v>0</v>
      </c>
      <c r="BH45" s="73">
        <f>INDEX('BRKC 2019 Fastest Laps'!$B$1:$B$100, MATCH(C45, 'BRKC 2019 Fastest Laps'!$C$1:$C$100, 0))</f>
        <v>32.210999999999999</v>
      </c>
      <c r="BI45" s="24">
        <f t="shared" si="35"/>
        <v>4</v>
      </c>
    </row>
    <row r="46" spans="1:61" ht="14.1" customHeight="1" x14ac:dyDescent="0.25">
      <c r="B46" s="6">
        <v>44</v>
      </c>
      <c r="C46" s="6" t="s">
        <v>130</v>
      </c>
      <c r="D46" s="9" t="s">
        <v>159</v>
      </c>
      <c r="E46" s="6"/>
      <c r="F46" s="6"/>
      <c r="G46" s="6"/>
      <c r="H46" s="6"/>
      <c r="I46" s="6">
        <v>7</v>
      </c>
      <c r="J46" s="6"/>
      <c r="K46" s="6"/>
      <c r="L46" s="6"/>
      <c r="M46" s="6"/>
      <c r="N46" s="54"/>
      <c r="O46" s="60"/>
      <c r="P46" s="6"/>
      <c r="Q46" s="6"/>
      <c r="R46" s="6"/>
      <c r="S46" s="6"/>
      <c r="T46" s="6">
        <v>4</v>
      </c>
      <c r="U46" s="6"/>
      <c r="V46" s="6"/>
      <c r="W46" s="6"/>
      <c r="X46" s="6"/>
      <c r="Y46" s="6"/>
      <c r="Z46" s="6"/>
      <c r="AA46" s="6"/>
      <c r="AB46" s="6"/>
      <c r="AC46" s="6"/>
      <c r="AD46" s="6">
        <v>8</v>
      </c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>
        <v>7</v>
      </c>
      <c r="AS46" s="6"/>
      <c r="AT46" s="6"/>
      <c r="AU46" s="6"/>
      <c r="AV46" s="28"/>
      <c r="AW46" s="30">
        <f t="shared" si="24"/>
        <v>26</v>
      </c>
      <c r="AX46" s="23">
        <f t="shared" si="25"/>
        <v>0</v>
      </c>
      <c r="AY46" s="15">
        <f t="shared" si="26"/>
        <v>0</v>
      </c>
      <c r="AZ46" s="15">
        <f t="shared" si="27"/>
        <v>1</v>
      </c>
      <c r="BA46" s="15">
        <f t="shared" si="28"/>
        <v>2</v>
      </c>
      <c r="BB46" s="15">
        <f t="shared" si="29"/>
        <v>0</v>
      </c>
      <c r="BC46" s="15">
        <f t="shared" si="30"/>
        <v>0</v>
      </c>
      <c r="BD46" s="15">
        <f t="shared" si="31"/>
        <v>1</v>
      </c>
      <c r="BE46" s="15">
        <f t="shared" si="32"/>
        <v>0</v>
      </c>
      <c r="BF46" s="15">
        <f t="shared" si="33"/>
        <v>0</v>
      </c>
      <c r="BG46" s="15">
        <f t="shared" si="34"/>
        <v>0</v>
      </c>
      <c r="BH46" s="73">
        <f>INDEX('BRKC 2019 Fastest Laps'!$B$1:$B$100, MATCH(C46, 'BRKC 2019 Fastest Laps'!$C$1:$C$100, 0))</f>
        <v>31.878</v>
      </c>
      <c r="BI46" s="24">
        <f t="shared" si="35"/>
        <v>4</v>
      </c>
    </row>
    <row r="47" spans="1:61" ht="14.1" customHeight="1" x14ac:dyDescent="0.25">
      <c r="B47" s="6">
        <v>45</v>
      </c>
      <c r="C47" s="6" t="s">
        <v>84</v>
      </c>
      <c r="D47" s="6" t="s">
        <v>183</v>
      </c>
      <c r="E47" s="6"/>
      <c r="F47" s="6"/>
      <c r="G47" s="6"/>
      <c r="H47" s="6"/>
      <c r="I47" s="6"/>
      <c r="J47" s="6"/>
      <c r="K47" s="6"/>
      <c r="L47" s="6">
        <v>6</v>
      </c>
      <c r="M47" s="6"/>
      <c r="N47" s="54"/>
      <c r="O47" s="60"/>
      <c r="P47" s="6">
        <v>7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>
        <v>2</v>
      </c>
      <c r="AB47" s="6"/>
      <c r="AC47" s="6"/>
      <c r="AD47" s="6"/>
      <c r="AE47" s="6"/>
      <c r="AF47" s="6"/>
      <c r="AG47" s="6"/>
      <c r="AH47" s="6"/>
      <c r="AI47" s="6">
        <v>10</v>
      </c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28"/>
      <c r="AW47" s="30">
        <f t="shared" si="24"/>
        <v>25</v>
      </c>
      <c r="AX47" s="23">
        <f t="shared" si="25"/>
        <v>1</v>
      </c>
      <c r="AY47" s="15">
        <f t="shared" si="26"/>
        <v>0</v>
      </c>
      <c r="AZ47" s="15">
        <f t="shared" si="27"/>
        <v>0</v>
      </c>
      <c r="BA47" s="15">
        <f t="shared" si="28"/>
        <v>1</v>
      </c>
      <c r="BB47" s="15">
        <f t="shared" si="29"/>
        <v>1</v>
      </c>
      <c r="BC47" s="15">
        <f t="shared" si="30"/>
        <v>0</v>
      </c>
      <c r="BD47" s="15">
        <f t="shared" si="31"/>
        <v>0</v>
      </c>
      <c r="BE47" s="15">
        <f t="shared" si="32"/>
        <v>0</v>
      </c>
      <c r="BF47" s="15">
        <f t="shared" si="33"/>
        <v>1</v>
      </c>
      <c r="BG47" s="15">
        <f t="shared" si="34"/>
        <v>0</v>
      </c>
      <c r="BH47" s="73">
        <f>INDEX('BRKC 2019 Fastest Laps'!$B$1:$B$100, MATCH(C47, 'BRKC 2019 Fastest Laps'!$C$1:$C$100, 0))</f>
        <v>32.103000000000002</v>
      </c>
      <c r="BI47" s="24">
        <f t="shared" si="35"/>
        <v>4</v>
      </c>
    </row>
    <row r="48" spans="1:61" ht="14.1" customHeight="1" x14ac:dyDescent="0.25">
      <c r="B48" s="6">
        <v>46</v>
      </c>
      <c r="C48" s="6" t="s">
        <v>105</v>
      </c>
      <c r="D48" s="6" t="s">
        <v>162</v>
      </c>
      <c r="E48" s="6"/>
      <c r="F48" s="6"/>
      <c r="G48" s="6"/>
      <c r="H48" s="6"/>
      <c r="I48" s="6"/>
      <c r="J48" s="6"/>
      <c r="K48" s="6"/>
      <c r="L48" s="6">
        <v>7</v>
      </c>
      <c r="M48" s="6"/>
      <c r="N48" s="54"/>
      <c r="O48" s="60"/>
      <c r="P48" s="6"/>
      <c r="Q48" s="6"/>
      <c r="R48" s="6"/>
      <c r="S48" s="6"/>
      <c r="T48" s="6"/>
      <c r="U48" s="6"/>
      <c r="V48" s="6"/>
      <c r="W48" s="6"/>
      <c r="X48" s="6">
        <v>7</v>
      </c>
      <c r="Y48" s="6"/>
      <c r="Z48" s="6"/>
      <c r="AA48" s="6"/>
      <c r="AB48" s="6"/>
      <c r="AC48" s="6">
        <v>4</v>
      </c>
      <c r="AD48" s="6"/>
      <c r="AE48" s="6"/>
      <c r="AF48" s="6"/>
      <c r="AG48" s="6"/>
      <c r="AH48" s="6"/>
      <c r="AI48" s="6"/>
      <c r="AJ48" s="6"/>
      <c r="AK48" s="6">
        <v>6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28"/>
      <c r="AW48" s="30">
        <f t="shared" si="24"/>
        <v>24</v>
      </c>
      <c r="AX48" s="23">
        <f t="shared" si="25"/>
        <v>0</v>
      </c>
      <c r="AY48" s="15">
        <f t="shared" si="26"/>
        <v>0</v>
      </c>
      <c r="AZ48" s="15">
        <f t="shared" si="27"/>
        <v>0</v>
      </c>
      <c r="BA48" s="15">
        <f t="shared" si="28"/>
        <v>2</v>
      </c>
      <c r="BB48" s="15">
        <f t="shared" si="29"/>
        <v>1</v>
      </c>
      <c r="BC48" s="15">
        <f t="shared" si="30"/>
        <v>0</v>
      </c>
      <c r="BD48" s="15">
        <f t="shared" si="31"/>
        <v>1</v>
      </c>
      <c r="BE48" s="15">
        <f t="shared" si="32"/>
        <v>0</v>
      </c>
      <c r="BF48" s="15">
        <f t="shared" si="33"/>
        <v>0</v>
      </c>
      <c r="BG48" s="15">
        <f t="shared" si="34"/>
        <v>0</v>
      </c>
      <c r="BH48" s="73">
        <f>INDEX('BRKC 2019 Fastest Laps'!$B$1:$B$100, MATCH(C48, 'BRKC 2019 Fastest Laps'!$C$1:$C$100, 0))</f>
        <v>32.203000000000003</v>
      </c>
      <c r="BI48" s="24">
        <f t="shared" si="35"/>
        <v>4</v>
      </c>
    </row>
    <row r="49" spans="2:61" ht="14.1" customHeight="1" x14ac:dyDescent="0.25">
      <c r="B49" s="6">
        <v>47</v>
      </c>
      <c r="C49" s="6" t="s">
        <v>17</v>
      </c>
      <c r="D49" s="10" t="s">
        <v>176</v>
      </c>
      <c r="E49" s="6"/>
      <c r="F49" s="6"/>
      <c r="G49" s="6"/>
      <c r="H49" s="6">
        <v>7</v>
      </c>
      <c r="I49" s="6"/>
      <c r="J49" s="6"/>
      <c r="K49" s="6"/>
      <c r="L49" s="6"/>
      <c r="M49" s="6"/>
      <c r="N49" s="54"/>
      <c r="O49" s="60"/>
      <c r="P49" s="6"/>
      <c r="Q49" s="6">
        <v>8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>
        <v>7</v>
      </c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>
        <v>1</v>
      </c>
      <c r="AS49" s="6"/>
      <c r="AT49" s="6"/>
      <c r="AU49" s="6"/>
      <c r="AV49" s="28"/>
      <c r="AW49" s="30">
        <f t="shared" si="24"/>
        <v>23</v>
      </c>
      <c r="AX49" s="23">
        <f t="shared" si="25"/>
        <v>0</v>
      </c>
      <c r="AY49" s="15">
        <f t="shared" si="26"/>
        <v>0</v>
      </c>
      <c r="AZ49" s="15">
        <f t="shared" si="27"/>
        <v>1</v>
      </c>
      <c r="BA49" s="15">
        <f t="shared" si="28"/>
        <v>2</v>
      </c>
      <c r="BB49" s="15">
        <f t="shared" si="29"/>
        <v>0</v>
      </c>
      <c r="BC49" s="15">
        <f t="shared" si="30"/>
        <v>0</v>
      </c>
      <c r="BD49" s="15">
        <f t="shared" si="31"/>
        <v>0</v>
      </c>
      <c r="BE49" s="15">
        <f t="shared" si="32"/>
        <v>0</v>
      </c>
      <c r="BF49" s="15">
        <f t="shared" si="33"/>
        <v>0</v>
      </c>
      <c r="BG49" s="15">
        <f t="shared" si="34"/>
        <v>1</v>
      </c>
      <c r="BH49" s="73">
        <f>INDEX('BRKC 2019 Fastest Laps'!$B$1:$B$100, MATCH(C49, 'BRKC 2019 Fastest Laps'!$C$1:$C$100, 0))</f>
        <v>32.149000000000001</v>
      </c>
      <c r="BI49" s="24">
        <f t="shared" si="35"/>
        <v>4</v>
      </c>
    </row>
    <row r="50" spans="2:61" ht="14.1" customHeight="1" x14ac:dyDescent="0.25">
      <c r="B50" s="6">
        <v>48</v>
      </c>
      <c r="C50" s="6" t="s">
        <v>19</v>
      </c>
      <c r="D50" s="6" t="s">
        <v>171</v>
      </c>
      <c r="E50" s="6"/>
      <c r="F50" s="6"/>
      <c r="G50" s="6"/>
      <c r="H50" s="6"/>
      <c r="I50" s="6"/>
      <c r="J50" s="6">
        <v>5</v>
      </c>
      <c r="K50" s="6"/>
      <c r="L50" s="6"/>
      <c r="M50" s="6"/>
      <c r="N50" s="54"/>
      <c r="O50" s="60"/>
      <c r="P50" s="6">
        <v>8</v>
      </c>
      <c r="Q50" s="6"/>
      <c r="R50" s="6"/>
      <c r="S50" s="6"/>
      <c r="T50" s="6"/>
      <c r="U50" s="6"/>
      <c r="V50" s="6"/>
      <c r="W50" s="6"/>
      <c r="X50" s="6"/>
      <c r="Y50" s="6">
        <v>5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>
        <v>5</v>
      </c>
      <c r="AR50" s="6"/>
      <c r="AS50" s="6"/>
      <c r="AT50" s="6"/>
      <c r="AU50" s="6"/>
      <c r="AV50" s="28"/>
      <c r="AW50" s="30">
        <f t="shared" si="24"/>
        <v>23</v>
      </c>
      <c r="AX50" s="23">
        <f t="shared" si="25"/>
        <v>0</v>
      </c>
      <c r="AY50" s="15">
        <f t="shared" si="26"/>
        <v>0</v>
      </c>
      <c r="AZ50" s="15">
        <f t="shared" si="27"/>
        <v>1</v>
      </c>
      <c r="BA50" s="15">
        <f t="shared" si="28"/>
        <v>0</v>
      </c>
      <c r="BB50" s="15">
        <f t="shared" si="29"/>
        <v>0</v>
      </c>
      <c r="BC50" s="15">
        <f t="shared" si="30"/>
        <v>3</v>
      </c>
      <c r="BD50" s="15">
        <f t="shared" si="31"/>
        <v>0</v>
      </c>
      <c r="BE50" s="15">
        <f t="shared" si="32"/>
        <v>0</v>
      </c>
      <c r="BF50" s="15">
        <f t="shared" si="33"/>
        <v>0</v>
      </c>
      <c r="BG50" s="15">
        <f t="shared" si="34"/>
        <v>0</v>
      </c>
      <c r="BH50" s="73">
        <f>INDEX('BRKC 2019 Fastest Laps'!$B$1:$B$100, MATCH(C50, 'BRKC 2019 Fastest Laps'!$C$1:$C$100, 0))</f>
        <v>32.073</v>
      </c>
      <c r="BI50" s="24">
        <f t="shared" si="35"/>
        <v>4</v>
      </c>
    </row>
    <row r="51" spans="2:61" ht="14.1" customHeight="1" x14ac:dyDescent="0.25">
      <c r="B51" s="6">
        <v>49</v>
      </c>
      <c r="C51" s="6" t="s">
        <v>10</v>
      </c>
      <c r="D51" s="6" t="s">
        <v>172</v>
      </c>
      <c r="E51" s="6"/>
      <c r="F51" s="6"/>
      <c r="G51" s="6"/>
      <c r="H51" s="6"/>
      <c r="I51" s="6"/>
      <c r="J51" s="6"/>
      <c r="K51" s="6"/>
      <c r="L51" s="6">
        <v>3</v>
      </c>
      <c r="M51" s="6"/>
      <c r="N51" s="54"/>
      <c r="O51" s="60">
        <v>6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7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>
        <v>7</v>
      </c>
      <c r="AP51" s="6"/>
      <c r="AQ51" s="6"/>
      <c r="AR51" s="6"/>
      <c r="AS51" s="6"/>
      <c r="AT51" s="6"/>
      <c r="AU51" s="6"/>
      <c r="AV51" s="28"/>
      <c r="AW51" s="30">
        <f t="shared" si="24"/>
        <v>23</v>
      </c>
      <c r="AX51" s="23">
        <f t="shared" si="25"/>
        <v>0</v>
      </c>
      <c r="AY51" s="15">
        <f t="shared" si="26"/>
        <v>0</v>
      </c>
      <c r="AZ51" s="15">
        <f t="shared" si="27"/>
        <v>0</v>
      </c>
      <c r="BA51" s="15">
        <f t="shared" si="28"/>
        <v>2</v>
      </c>
      <c r="BB51" s="15">
        <f t="shared" si="29"/>
        <v>1</v>
      </c>
      <c r="BC51" s="15">
        <f t="shared" si="30"/>
        <v>0</v>
      </c>
      <c r="BD51" s="15">
        <f t="shared" si="31"/>
        <v>0</v>
      </c>
      <c r="BE51" s="15">
        <f t="shared" si="32"/>
        <v>1</v>
      </c>
      <c r="BF51" s="15">
        <f t="shared" si="33"/>
        <v>0</v>
      </c>
      <c r="BG51" s="15">
        <f t="shared" si="34"/>
        <v>0</v>
      </c>
      <c r="BH51" s="73">
        <f>INDEX('BRKC 2019 Fastest Laps'!$B$1:$B$100, MATCH(C51, 'BRKC 2019 Fastest Laps'!$C$1:$C$100, 0))</f>
        <v>32.18</v>
      </c>
      <c r="BI51" s="24">
        <f t="shared" si="35"/>
        <v>4</v>
      </c>
    </row>
    <row r="52" spans="2:61" ht="14.1" customHeight="1" x14ac:dyDescent="0.25">
      <c r="B52" s="6">
        <v>50</v>
      </c>
      <c r="C52" s="6" t="s">
        <v>12</v>
      </c>
      <c r="D52" s="6" t="s">
        <v>162</v>
      </c>
      <c r="E52" s="6"/>
      <c r="F52" s="6"/>
      <c r="G52" s="6"/>
      <c r="H52" s="6"/>
      <c r="I52" s="6"/>
      <c r="J52" s="6"/>
      <c r="K52" s="6">
        <v>6</v>
      </c>
      <c r="L52" s="6"/>
      <c r="M52" s="6"/>
      <c r="N52" s="54"/>
      <c r="O52" s="60"/>
      <c r="P52" s="6"/>
      <c r="Q52" s="6"/>
      <c r="R52" s="6"/>
      <c r="S52" s="6"/>
      <c r="T52" s="6"/>
      <c r="U52" s="6"/>
      <c r="V52" s="6">
        <v>5</v>
      </c>
      <c r="W52" s="6"/>
      <c r="X52" s="6"/>
      <c r="Y52" s="6"/>
      <c r="Z52" s="6"/>
      <c r="AA52" s="6"/>
      <c r="AB52" s="6"/>
      <c r="AC52" s="6"/>
      <c r="AD52" s="6">
        <v>7</v>
      </c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>
        <v>5</v>
      </c>
      <c r="AP52" s="6"/>
      <c r="AQ52" s="6"/>
      <c r="AR52" s="6"/>
      <c r="AS52" s="6"/>
      <c r="AT52" s="6"/>
      <c r="AU52" s="6"/>
      <c r="AV52" s="28"/>
      <c r="AW52" s="30">
        <f t="shared" si="24"/>
        <v>23</v>
      </c>
      <c r="AX52" s="23">
        <f t="shared" si="25"/>
        <v>0</v>
      </c>
      <c r="AY52" s="15">
        <f t="shared" si="26"/>
        <v>0</v>
      </c>
      <c r="AZ52" s="15">
        <f t="shared" si="27"/>
        <v>0</v>
      </c>
      <c r="BA52" s="15">
        <f t="shared" si="28"/>
        <v>1</v>
      </c>
      <c r="BB52" s="15">
        <f t="shared" si="29"/>
        <v>1</v>
      </c>
      <c r="BC52" s="15">
        <f t="shared" si="30"/>
        <v>2</v>
      </c>
      <c r="BD52" s="15">
        <f t="shared" si="31"/>
        <v>0</v>
      </c>
      <c r="BE52" s="15">
        <f t="shared" si="32"/>
        <v>0</v>
      </c>
      <c r="BF52" s="15">
        <f t="shared" si="33"/>
        <v>0</v>
      </c>
      <c r="BG52" s="15">
        <f t="shared" si="34"/>
        <v>0</v>
      </c>
      <c r="BH52" s="73">
        <f>INDEX('BRKC 2019 Fastest Laps'!$B$1:$B$100, MATCH(C52, 'BRKC 2019 Fastest Laps'!$C$1:$C$100, 0))</f>
        <v>32.130000000000003</v>
      </c>
      <c r="BI52" s="24">
        <f t="shared" si="35"/>
        <v>4</v>
      </c>
    </row>
    <row r="53" spans="2:61" ht="14.1" customHeight="1" x14ac:dyDescent="0.25">
      <c r="B53" s="6">
        <v>51</v>
      </c>
      <c r="C53" s="6" t="s">
        <v>11</v>
      </c>
      <c r="D53" s="10" t="s">
        <v>163</v>
      </c>
      <c r="E53" s="6"/>
      <c r="F53" s="6"/>
      <c r="G53" s="6"/>
      <c r="H53" s="6"/>
      <c r="I53" s="6"/>
      <c r="J53" s="6"/>
      <c r="K53" s="6">
        <v>3</v>
      </c>
      <c r="L53" s="6"/>
      <c r="M53" s="6"/>
      <c r="N53" s="54"/>
      <c r="O53" s="60">
        <v>10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>
        <v>4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>
        <v>5</v>
      </c>
      <c r="AO53" s="6"/>
      <c r="AP53" s="6"/>
      <c r="AQ53" s="6"/>
      <c r="AR53" s="6"/>
      <c r="AS53" s="6"/>
      <c r="AT53" s="6"/>
      <c r="AU53" s="6"/>
      <c r="AV53" s="28"/>
      <c r="AW53" s="30">
        <f t="shared" si="24"/>
        <v>22</v>
      </c>
      <c r="AX53" s="23">
        <f t="shared" si="25"/>
        <v>1</v>
      </c>
      <c r="AY53" s="15">
        <f t="shared" si="26"/>
        <v>0</v>
      </c>
      <c r="AZ53" s="15">
        <f t="shared" si="27"/>
        <v>0</v>
      </c>
      <c r="BA53" s="15">
        <f t="shared" si="28"/>
        <v>0</v>
      </c>
      <c r="BB53" s="15">
        <f t="shared" si="29"/>
        <v>0</v>
      </c>
      <c r="BC53" s="15">
        <f t="shared" si="30"/>
        <v>1</v>
      </c>
      <c r="BD53" s="15">
        <f t="shared" si="31"/>
        <v>1</v>
      </c>
      <c r="BE53" s="15">
        <f t="shared" si="32"/>
        <v>1</v>
      </c>
      <c r="BF53" s="15">
        <f t="shared" si="33"/>
        <v>0</v>
      </c>
      <c r="BG53" s="15">
        <f t="shared" si="34"/>
        <v>0</v>
      </c>
      <c r="BH53" s="73">
        <f>INDEX('BRKC 2019 Fastest Laps'!$B$1:$B$100, MATCH(C53, 'BRKC 2019 Fastest Laps'!$C$1:$C$100, 0))</f>
        <v>32.170999999999999</v>
      </c>
      <c r="BI53" s="24">
        <f t="shared" si="35"/>
        <v>4</v>
      </c>
    </row>
    <row r="54" spans="2:61" ht="14.1" customHeight="1" x14ac:dyDescent="0.25">
      <c r="B54" s="6">
        <v>52</v>
      </c>
      <c r="C54" s="6" t="s">
        <v>20</v>
      </c>
      <c r="D54" s="6" t="s">
        <v>161</v>
      </c>
      <c r="E54" s="6"/>
      <c r="F54" s="6">
        <v>7</v>
      </c>
      <c r="G54" s="6"/>
      <c r="H54" s="6"/>
      <c r="I54" s="6"/>
      <c r="J54" s="6"/>
      <c r="K54" s="6"/>
      <c r="L54" s="6"/>
      <c r="M54" s="6"/>
      <c r="N54" s="54"/>
      <c r="O54" s="60"/>
      <c r="P54" s="6"/>
      <c r="Q54" s="6"/>
      <c r="R54" s="6"/>
      <c r="S54" s="6"/>
      <c r="T54" s="6">
        <v>2</v>
      </c>
      <c r="U54" s="6"/>
      <c r="V54" s="6"/>
      <c r="W54" s="6"/>
      <c r="X54" s="6"/>
      <c r="Y54" s="6"/>
      <c r="Z54" s="6"/>
      <c r="AA54" s="6">
        <v>7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>
        <v>6</v>
      </c>
      <c r="AP54" s="6"/>
      <c r="AQ54" s="6"/>
      <c r="AR54" s="6"/>
      <c r="AS54" s="6"/>
      <c r="AT54" s="6"/>
      <c r="AU54" s="6"/>
      <c r="AV54" s="28"/>
      <c r="AW54" s="30">
        <f t="shared" si="24"/>
        <v>22</v>
      </c>
      <c r="AX54" s="23">
        <f t="shared" si="25"/>
        <v>0</v>
      </c>
      <c r="AY54" s="15">
        <f t="shared" si="26"/>
        <v>0</v>
      </c>
      <c r="AZ54" s="15">
        <f t="shared" si="27"/>
        <v>0</v>
      </c>
      <c r="BA54" s="15">
        <f t="shared" si="28"/>
        <v>2</v>
      </c>
      <c r="BB54" s="15">
        <f t="shared" si="29"/>
        <v>1</v>
      </c>
      <c r="BC54" s="15">
        <f t="shared" si="30"/>
        <v>0</v>
      </c>
      <c r="BD54" s="15">
        <f t="shared" si="31"/>
        <v>0</v>
      </c>
      <c r="BE54" s="15">
        <f t="shared" si="32"/>
        <v>0</v>
      </c>
      <c r="BF54" s="15">
        <f t="shared" si="33"/>
        <v>1</v>
      </c>
      <c r="BG54" s="15">
        <f t="shared" si="34"/>
        <v>0</v>
      </c>
      <c r="BH54" s="73">
        <f>INDEX('BRKC 2019 Fastest Laps'!$B$1:$B$100, MATCH(C54, 'BRKC 2019 Fastest Laps'!$C$1:$C$100, 0))</f>
        <v>32.286000000000001</v>
      </c>
      <c r="BI54" s="24">
        <f t="shared" si="35"/>
        <v>4</v>
      </c>
    </row>
    <row r="55" spans="2:61" ht="14.1" customHeight="1" x14ac:dyDescent="0.25">
      <c r="B55" s="6">
        <v>53</v>
      </c>
      <c r="C55" s="6" t="s">
        <v>7</v>
      </c>
      <c r="D55" s="6" t="s">
        <v>181</v>
      </c>
      <c r="E55" s="6">
        <v>6</v>
      </c>
      <c r="F55" s="6"/>
      <c r="G55" s="6"/>
      <c r="H55" s="6"/>
      <c r="I55" s="6"/>
      <c r="J55" s="6"/>
      <c r="K55" s="6"/>
      <c r="L55" s="6"/>
      <c r="M55" s="6"/>
      <c r="N55" s="54"/>
      <c r="O55" s="60">
        <v>5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v>7</v>
      </c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>
        <v>4</v>
      </c>
      <c r="AS55" s="6"/>
      <c r="AT55" s="6"/>
      <c r="AU55" s="6"/>
      <c r="AV55" s="28"/>
      <c r="AW55" s="30">
        <f t="shared" si="24"/>
        <v>22</v>
      </c>
      <c r="AX55" s="23">
        <f t="shared" si="25"/>
        <v>0</v>
      </c>
      <c r="AY55" s="15">
        <f t="shared" si="26"/>
        <v>0</v>
      </c>
      <c r="AZ55" s="15">
        <f t="shared" si="27"/>
        <v>0</v>
      </c>
      <c r="BA55" s="15">
        <f t="shared" si="28"/>
        <v>1</v>
      </c>
      <c r="BB55" s="15">
        <f t="shared" si="29"/>
        <v>1</v>
      </c>
      <c r="BC55" s="15">
        <f t="shared" si="30"/>
        <v>1</v>
      </c>
      <c r="BD55" s="15">
        <f t="shared" si="31"/>
        <v>1</v>
      </c>
      <c r="BE55" s="15">
        <f t="shared" si="32"/>
        <v>0</v>
      </c>
      <c r="BF55" s="15">
        <f t="shared" si="33"/>
        <v>0</v>
      </c>
      <c r="BG55" s="15">
        <f t="shared" si="34"/>
        <v>0</v>
      </c>
      <c r="BH55" s="73">
        <f>INDEX('BRKC 2019 Fastest Laps'!$B$1:$B$100, MATCH(C55, 'BRKC 2019 Fastest Laps'!$C$1:$C$100, 0))</f>
        <v>32.265000000000001</v>
      </c>
      <c r="BI55" s="24">
        <f t="shared" si="35"/>
        <v>4</v>
      </c>
    </row>
    <row r="56" spans="2:61" ht="14.1" customHeight="1" x14ac:dyDescent="0.25">
      <c r="B56" s="6">
        <v>54</v>
      </c>
      <c r="C56" s="6" t="s">
        <v>16</v>
      </c>
      <c r="D56" s="6" t="s">
        <v>186</v>
      </c>
      <c r="E56" s="6"/>
      <c r="F56" s="6"/>
      <c r="G56" s="6"/>
      <c r="H56" s="6"/>
      <c r="I56" s="6"/>
      <c r="J56" s="6"/>
      <c r="K56" s="6"/>
      <c r="L56" s="6"/>
      <c r="M56" s="6">
        <v>8</v>
      </c>
      <c r="N56" s="54"/>
      <c r="O56" s="60"/>
      <c r="P56" s="6"/>
      <c r="Q56" s="6"/>
      <c r="R56" s="6"/>
      <c r="S56" s="6"/>
      <c r="T56" s="6"/>
      <c r="U56" s="6">
        <v>3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>
        <v>3</v>
      </c>
      <c r="AH56" s="6"/>
      <c r="AI56" s="6"/>
      <c r="AJ56" s="6"/>
      <c r="AK56" s="6"/>
      <c r="AL56" s="6"/>
      <c r="AM56" s="6">
        <v>7</v>
      </c>
      <c r="AN56" s="6"/>
      <c r="AO56" s="6"/>
      <c r="AP56" s="6"/>
      <c r="AQ56" s="6"/>
      <c r="AR56" s="6"/>
      <c r="AS56" s="6"/>
      <c r="AT56" s="6"/>
      <c r="AU56" s="6"/>
      <c r="AV56" s="28"/>
      <c r="AW56" s="30">
        <f t="shared" si="24"/>
        <v>21</v>
      </c>
      <c r="AX56" s="23">
        <f t="shared" si="25"/>
        <v>0</v>
      </c>
      <c r="AY56" s="15">
        <f t="shared" si="26"/>
        <v>0</v>
      </c>
      <c r="AZ56" s="15">
        <f t="shared" si="27"/>
        <v>1</v>
      </c>
      <c r="BA56" s="15">
        <f t="shared" si="28"/>
        <v>1</v>
      </c>
      <c r="BB56" s="15">
        <f t="shared" si="29"/>
        <v>0</v>
      </c>
      <c r="BC56" s="15">
        <f t="shared" si="30"/>
        <v>0</v>
      </c>
      <c r="BD56" s="15">
        <f t="shared" si="31"/>
        <v>0</v>
      </c>
      <c r="BE56" s="15">
        <f t="shared" si="32"/>
        <v>2</v>
      </c>
      <c r="BF56" s="15">
        <f t="shared" si="33"/>
        <v>0</v>
      </c>
      <c r="BG56" s="15">
        <f t="shared" si="34"/>
        <v>0</v>
      </c>
      <c r="BH56" s="73">
        <f>INDEX('BRKC 2019 Fastest Laps'!$B$1:$B$100, MATCH(C56, 'BRKC 2019 Fastest Laps'!$C$1:$C$100, 0))</f>
        <v>32.143999999999998</v>
      </c>
      <c r="BI56" s="24">
        <f t="shared" si="35"/>
        <v>4</v>
      </c>
    </row>
    <row r="57" spans="2:61" ht="14.1" customHeight="1" x14ac:dyDescent="0.25">
      <c r="B57" s="6">
        <v>55</v>
      </c>
      <c r="C57" s="6" t="s">
        <v>131</v>
      </c>
      <c r="D57" s="6" t="s">
        <v>179</v>
      </c>
      <c r="E57" s="6"/>
      <c r="F57" s="6"/>
      <c r="G57" s="6"/>
      <c r="H57" s="6"/>
      <c r="I57" s="6"/>
      <c r="J57" s="6"/>
      <c r="K57" s="6"/>
      <c r="L57" s="6"/>
      <c r="M57" s="6">
        <v>6</v>
      </c>
      <c r="N57" s="54"/>
      <c r="O57" s="60"/>
      <c r="P57" s="6">
        <v>6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>
        <v>4</v>
      </c>
      <c r="AC57" s="6"/>
      <c r="AD57" s="6"/>
      <c r="AE57" s="6"/>
      <c r="AF57" s="6"/>
      <c r="AG57" s="6"/>
      <c r="AH57" s="6"/>
      <c r="AI57" s="6"/>
      <c r="AJ57" s="6">
        <v>5</v>
      </c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28"/>
      <c r="AW57" s="30">
        <f t="shared" si="24"/>
        <v>21</v>
      </c>
      <c r="AX57" s="23">
        <f t="shared" si="25"/>
        <v>0</v>
      </c>
      <c r="AY57" s="15">
        <f t="shared" si="26"/>
        <v>0</v>
      </c>
      <c r="AZ57" s="15">
        <f t="shared" si="27"/>
        <v>0</v>
      </c>
      <c r="BA57" s="15">
        <f t="shared" si="28"/>
        <v>0</v>
      </c>
      <c r="BB57" s="15">
        <f t="shared" si="29"/>
        <v>2</v>
      </c>
      <c r="BC57" s="15">
        <f t="shared" si="30"/>
        <v>1</v>
      </c>
      <c r="BD57" s="15">
        <f t="shared" si="31"/>
        <v>1</v>
      </c>
      <c r="BE57" s="15">
        <f t="shared" si="32"/>
        <v>0</v>
      </c>
      <c r="BF57" s="15">
        <f t="shared" si="33"/>
        <v>0</v>
      </c>
      <c r="BG57" s="15">
        <f t="shared" si="34"/>
        <v>0</v>
      </c>
      <c r="BH57" s="73">
        <f>INDEX('BRKC 2019 Fastest Laps'!$B$1:$B$100, MATCH(C57, 'BRKC 2019 Fastest Laps'!$C$1:$C$100, 0))</f>
        <v>32.216000000000001</v>
      </c>
      <c r="BI57" s="24">
        <f t="shared" si="35"/>
        <v>4</v>
      </c>
    </row>
    <row r="58" spans="2:61" ht="14.1" customHeight="1" x14ac:dyDescent="0.25">
      <c r="B58" s="6">
        <v>56</v>
      </c>
      <c r="C58" s="6" t="s">
        <v>132</v>
      </c>
      <c r="D58" s="6" t="s">
        <v>179</v>
      </c>
      <c r="E58" s="6"/>
      <c r="F58" s="6"/>
      <c r="G58" s="6"/>
      <c r="H58" s="6"/>
      <c r="I58" s="6"/>
      <c r="J58" s="6"/>
      <c r="K58" s="6"/>
      <c r="L58" s="6"/>
      <c r="M58" s="6">
        <v>7</v>
      </c>
      <c r="N58" s="54"/>
      <c r="O58" s="60"/>
      <c r="P58" s="6"/>
      <c r="Q58" s="6"/>
      <c r="R58" s="6"/>
      <c r="S58" s="6"/>
      <c r="T58" s="6">
        <v>3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>
        <v>4</v>
      </c>
      <c r="AI58" s="6"/>
      <c r="AJ58" s="6"/>
      <c r="AK58" s="6"/>
      <c r="AL58" s="6">
        <v>6</v>
      </c>
      <c r="AM58" s="6"/>
      <c r="AN58" s="6"/>
      <c r="AO58" s="6"/>
      <c r="AP58" s="6"/>
      <c r="AQ58" s="6"/>
      <c r="AR58" s="6"/>
      <c r="AS58" s="6"/>
      <c r="AT58" s="6"/>
      <c r="AU58" s="6"/>
      <c r="AV58" s="28"/>
      <c r="AW58" s="30">
        <f t="shared" si="24"/>
        <v>20</v>
      </c>
      <c r="AX58" s="23">
        <f t="shared" si="25"/>
        <v>0</v>
      </c>
      <c r="AY58" s="15">
        <f t="shared" si="26"/>
        <v>0</v>
      </c>
      <c r="AZ58" s="15">
        <f t="shared" si="27"/>
        <v>0</v>
      </c>
      <c r="BA58" s="15">
        <f t="shared" si="28"/>
        <v>1</v>
      </c>
      <c r="BB58" s="15">
        <f t="shared" si="29"/>
        <v>1</v>
      </c>
      <c r="BC58" s="15">
        <f t="shared" si="30"/>
        <v>0</v>
      </c>
      <c r="BD58" s="15">
        <f t="shared" si="31"/>
        <v>1</v>
      </c>
      <c r="BE58" s="15">
        <f t="shared" si="32"/>
        <v>1</v>
      </c>
      <c r="BF58" s="15">
        <f t="shared" si="33"/>
        <v>0</v>
      </c>
      <c r="BG58" s="15">
        <f t="shared" si="34"/>
        <v>0</v>
      </c>
      <c r="BH58" s="73">
        <f>INDEX('BRKC 2019 Fastest Laps'!$B$1:$B$100, MATCH(C58, 'BRKC 2019 Fastest Laps'!$C$1:$C$100, 0))</f>
        <v>32.231000000000002</v>
      </c>
      <c r="BI58" s="24">
        <f t="shared" si="35"/>
        <v>4</v>
      </c>
    </row>
    <row r="59" spans="2:61" ht="14.1" customHeight="1" x14ac:dyDescent="0.25">
      <c r="B59" s="6">
        <v>57</v>
      </c>
      <c r="C59" s="6" t="s">
        <v>18</v>
      </c>
      <c r="D59" s="6" t="s">
        <v>188</v>
      </c>
      <c r="E59" s="6"/>
      <c r="F59" s="6"/>
      <c r="G59" s="6"/>
      <c r="H59" s="6">
        <v>6</v>
      </c>
      <c r="I59" s="6"/>
      <c r="J59" s="6"/>
      <c r="K59" s="6"/>
      <c r="L59" s="6"/>
      <c r="M59" s="6"/>
      <c r="N59" s="54"/>
      <c r="O59" s="60"/>
      <c r="P59" s="6"/>
      <c r="Q59" s="6"/>
      <c r="R59" s="6"/>
      <c r="S59" s="6"/>
      <c r="T59" s="6"/>
      <c r="U59" s="6">
        <v>4</v>
      </c>
      <c r="V59" s="6"/>
      <c r="W59" s="6"/>
      <c r="X59" s="6"/>
      <c r="Y59" s="6"/>
      <c r="Z59" s="6"/>
      <c r="AA59" s="6"/>
      <c r="AB59" s="6">
        <v>5</v>
      </c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>
        <v>5</v>
      </c>
      <c r="AS59" s="6"/>
      <c r="AT59" s="6"/>
      <c r="AU59" s="6"/>
      <c r="AV59" s="28"/>
      <c r="AW59" s="30">
        <f t="shared" si="24"/>
        <v>20</v>
      </c>
      <c r="AX59" s="23">
        <f t="shared" si="25"/>
        <v>0</v>
      </c>
      <c r="AY59" s="15">
        <f t="shared" si="26"/>
        <v>0</v>
      </c>
      <c r="AZ59" s="15">
        <f t="shared" si="27"/>
        <v>0</v>
      </c>
      <c r="BA59" s="15">
        <f t="shared" si="28"/>
        <v>0</v>
      </c>
      <c r="BB59" s="15">
        <f t="shared" si="29"/>
        <v>1</v>
      </c>
      <c r="BC59" s="15">
        <f t="shared" si="30"/>
        <v>2</v>
      </c>
      <c r="BD59" s="15">
        <f t="shared" si="31"/>
        <v>1</v>
      </c>
      <c r="BE59" s="15">
        <f t="shared" si="32"/>
        <v>0</v>
      </c>
      <c r="BF59" s="15">
        <f t="shared" si="33"/>
        <v>0</v>
      </c>
      <c r="BG59" s="15">
        <f t="shared" si="34"/>
        <v>0</v>
      </c>
      <c r="BH59" s="73">
        <f>INDEX('BRKC 2019 Fastest Laps'!$B$1:$B$100, MATCH(C59, 'BRKC 2019 Fastest Laps'!$C$1:$C$100, 0))</f>
        <v>32.19</v>
      </c>
      <c r="BI59" s="24">
        <f t="shared" si="35"/>
        <v>4</v>
      </c>
    </row>
    <row r="60" spans="2:61" ht="14.1" customHeight="1" x14ac:dyDescent="0.25">
      <c r="B60" s="6">
        <v>58</v>
      </c>
      <c r="C60" s="6" t="s">
        <v>107</v>
      </c>
      <c r="D60" s="6" t="s">
        <v>160</v>
      </c>
      <c r="E60" s="6"/>
      <c r="F60" s="6"/>
      <c r="G60" s="6"/>
      <c r="H60" s="6"/>
      <c r="I60" s="6"/>
      <c r="J60" s="6"/>
      <c r="K60" s="6"/>
      <c r="L60" s="6">
        <v>5</v>
      </c>
      <c r="M60" s="6"/>
      <c r="N60" s="54"/>
      <c r="O60" s="60"/>
      <c r="P60" s="6"/>
      <c r="Q60" s="6"/>
      <c r="R60" s="6">
        <v>5</v>
      </c>
      <c r="S60" s="6"/>
      <c r="T60" s="6"/>
      <c r="U60" s="6"/>
      <c r="V60" s="6"/>
      <c r="W60" s="6"/>
      <c r="X60" s="6"/>
      <c r="Y60" s="6">
        <v>4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>
        <v>6</v>
      </c>
      <c r="AN60" s="6"/>
      <c r="AO60" s="6"/>
      <c r="AP60" s="6"/>
      <c r="AQ60" s="6"/>
      <c r="AR60" s="6"/>
      <c r="AS60" s="6"/>
      <c r="AT60" s="6"/>
      <c r="AU60" s="6"/>
      <c r="AV60" s="28"/>
      <c r="AW60" s="30">
        <f t="shared" si="24"/>
        <v>20</v>
      </c>
      <c r="AX60" s="23">
        <f t="shared" si="25"/>
        <v>0</v>
      </c>
      <c r="AY60" s="15">
        <f t="shared" si="26"/>
        <v>0</v>
      </c>
      <c r="AZ60" s="15">
        <f t="shared" si="27"/>
        <v>0</v>
      </c>
      <c r="BA60" s="15">
        <f t="shared" si="28"/>
        <v>0</v>
      </c>
      <c r="BB60" s="15">
        <f t="shared" si="29"/>
        <v>1</v>
      </c>
      <c r="BC60" s="15">
        <f t="shared" si="30"/>
        <v>2</v>
      </c>
      <c r="BD60" s="15">
        <f t="shared" si="31"/>
        <v>1</v>
      </c>
      <c r="BE60" s="15">
        <f t="shared" si="32"/>
        <v>0</v>
      </c>
      <c r="BF60" s="15">
        <f t="shared" si="33"/>
        <v>0</v>
      </c>
      <c r="BG60" s="15">
        <f t="shared" si="34"/>
        <v>0</v>
      </c>
      <c r="BH60" s="73">
        <f>INDEX('BRKC 2019 Fastest Laps'!$B$1:$B$100, MATCH(C60, 'BRKC 2019 Fastest Laps'!$C$1:$C$100, 0))</f>
        <v>32.262999999999998</v>
      </c>
      <c r="BI60" s="24">
        <f t="shared" si="35"/>
        <v>4</v>
      </c>
    </row>
    <row r="61" spans="2:61" ht="14.1" customHeight="1" x14ac:dyDescent="0.25">
      <c r="B61" s="6">
        <v>59</v>
      </c>
      <c r="C61" s="6" t="s">
        <v>13</v>
      </c>
      <c r="D61" s="6" t="s">
        <v>161</v>
      </c>
      <c r="E61" s="6"/>
      <c r="F61" s="6"/>
      <c r="G61" s="6"/>
      <c r="H61" s="6"/>
      <c r="I61" s="6"/>
      <c r="J61" s="6">
        <v>4</v>
      </c>
      <c r="K61" s="6"/>
      <c r="L61" s="6"/>
      <c r="M61" s="6"/>
      <c r="N61" s="54"/>
      <c r="O61" s="60"/>
      <c r="P61" s="6"/>
      <c r="Q61" s="6"/>
      <c r="R61" s="6"/>
      <c r="S61" s="6"/>
      <c r="T61" s="6"/>
      <c r="U61" s="6"/>
      <c r="V61" s="6"/>
      <c r="W61" s="6">
        <v>5</v>
      </c>
      <c r="X61" s="6"/>
      <c r="Y61" s="6"/>
      <c r="Z61" s="6"/>
      <c r="AA61" s="6"/>
      <c r="AB61" s="6">
        <v>8</v>
      </c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>
        <v>2</v>
      </c>
      <c r="AS61" s="6"/>
      <c r="AT61" s="6"/>
      <c r="AU61" s="6"/>
      <c r="AV61" s="28"/>
      <c r="AW61" s="30">
        <f t="shared" si="24"/>
        <v>19</v>
      </c>
      <c r="AX61" s="23">
        <f t="shared" si="25"/>
        <v>0</v>
      </c>
      <c r="AY61" s="15">
        <f t="shared" si="26"/>
        <v>0</v>
      </c>
      <c r="AZ61" s="15">
        <f t="shared" si="27"/>
        <v>1</v>
      </c>
      <c r="BA61" s="15">
        <f t="shared" si="28"/>
        <v>0</v>
      </c>
      <c r="BB61" s="15">
        <f t="shared" si="29"/>
        <v>0</v>
      </c>
      <c r="BC61" s="15">
        <f t="shared" si="30"/>
        <v>1</v>
      </c>
      <c r="BD61" s="15">
        <f t="shared" si="31"/>
        <v>1</v>
      </c>
      <c r="BE61" s="15">
        <f t="shared" si="32"/>
        <v>0</v>
      </c>
      <c r="BF61" s="15">
        <f t="shared" si="33"/>
        <v>1</v>
      </c>
      <c r="BG61" s="15">
        <f t="shared" si="34"/>
        <v>0</v>
      </c>
      <c r="BH61" s="73">
        <f>INDEX('BRKC 2019 Fastest Laps'!$B$1:$B$100, MATCH(C61, 'BRKC 2019 Fastest Laps'!$C$1:$C$100, 0))</f>
        <v>32.107999999999997</v>
      </c>
      <c r="BI61" s="24">
        <f t="shared" si="35"/>
        <v>4</v>
      </c>
    </row>
    <row r="62" spans="2:61" ht="14.1" customHeight="1" x14ac:dyDescent="0.25">
      <c r="B62" s="6">
        <v>60</v>
      </c>
      <c r="C62" s="6" t="s">
        <v>133</v>
      </c>
      <c r="D62" s="6" t="s">
        <v>187</v>
      </c>
      <c r="E62" s="6"/>
      <c r="F62" s="6"/>
      <c r="G62" s="6"/>
      <c r="H62" s="6"/>
      <c r="I62" s="6">
        <v>5</v>
      </c>
      <c r="J62" s="6"/>
      <c r="K62" s="6"/>
      <c r="L62" s="6"/>
      <c r="M62" s="6"/>
      <c r="N62" s="54"/>
      <c r="O62" s="60"/>
      <c r="P62" s="6"/>
      <c r="Q62" s="6"/>
      <c r="R62" s="6"/>
      <c r="S62" s="6">
        <v>5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6</v>
      </c>
      <c r="AF62" s="6"/>
      <c r="AG62" s="6"/>
      <c r="AH62" s="6"/>
      <c r="AI62" s="6"/>
      <c r="AJ62" s="6"/>
      <c r="AK62" s="6"/>
      <c r="AL62" s="6"/>
      <c r="AM62" s="6"/>
      <c r="AN62" s="6">
        <v>3</v>
      </c>
      <c r="AO62" s="6"/>
      <c r="AP62" s="6"/>
      <c r="AQ62" s="6"/>
      <c r="AR62" s="6"/>
      <c r="AS62" s="6"/>
      <c r="AT62" s="6"/>
      <c r="AU62" s="6"/>
      <c r="AV62" s="28"/>
      <c r="AW62" s="30">
        <f t="shared" si="24"/>
        <v>19</v>
      </c>
      <c r="AX62" s="23">
        <f t="shared" si="25"/>
        <v>0</v>
      </c>
      <c r="AY62" s="15">
        <f t="shared" si="26"/>
        <v>0</v>
      </c>
      <c r="AZ62" s="15">
        <f t="shared" si="27"/>
        <v>0</v>
      </c>
      <c r="BA62" s="15">
        <f t="shared" si="28"/>
        <v>0</v>
      </c>
      <c r="BB62" s="15">
        <f t="shared" si="29"/>
        <v>1</v>
      </c>
      <c r="BC62" s="15">
        <f t="shared" si="30"/>
        <v>2</v>
      </c>
      <c r="BD62" s="15">
        <f t="shared" si="31"/>
        <v>0</v>
      </c>
      <c r="BE62" s="15">
        <f t="shared" si="32"/>
        <v>1</v>
      </c>
      <c r="BF62" s="15">
        <f t="shared" si="33"/>
        <v>0</v>
      </c>
      <c r="BG62" s="15">
        <f t="shared" si="34"/>
        <v>0</v>
      </c>
      <c r="BH62" s="73">
        <f>INDEX('BRKC 2019 Fastest Laps'!$B$1:$B$100, MATCH(C62, 'BRKC 2019 Fastest Laps'!$C$1:$C$100, 0))</f>
        <v>32.476999999999997</v>
      </c>
      <c r="BI62" s="24">
        <f t="shared" si="35"/>
        <v>4</v>
      </c>
    </row>
    <row r="63" spans="2:61" ht="14.1" customHeight="1" x14ac:dyDescent="0.25">
      <c r="B63" s="6">
        <v>61</v>
      </c>
      <c r="C63" s="6" t="s">
        <v>91</v>
      </c>
      <c r="D63" s="6"/>
      <c r="E63" s="6"/>
      <c r="F63" s="6"/>
      <c r="G63" s="6"/>
      <c r="H63" s="6">
        <v>1</v>
      </c>
      <c r="I63" s="6"/>
      <c r="J63" s="6"/>
      <c r="K63" s="6"/>
      <c r="L63" s="6"/>
      <c r="M63" s="6"/>
      <c r="N63" s="54"/>
      <c r="O63" s="60"/>
      <c r="P63" s="6"/>
      <c r="Q63" s="6"/>
      <c r="R63" s="6">
        <v>4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v>8</v>
      </c>
      <c r="AF63" s="6"/>
      <c r="AG63" s="6"/>
      <c r="AH63" s="6"/>
      <c r="AI63" s="6">
        <v>5</v>
      </c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28"/>
      <c r="AW63" s="30">
        <f t="shared" si="24"/>
        <v>18</v>
      </c>
      <c r="AX63" s="23">
        <f t="shared" si="25"/>
        <v>0</v>
      </c>
      <c r="AY63" s="15">
        <f t="shared" si="26"/>
        <v>0</v>
      </c>
      <c r="AZ63" s="15">
        <f t="shared" si="27"/>
        <v>1</v>
      </c>
      <c r="BA63" s="15">
        <f t="shared" si="28"/>
        <v>0</v>
      </c>
      <c r="BB63" s="15">
        <f t="shared" si="29"/>
        <v>0</v>
      </c>
      <c r="BC63" s="15">
        <f t="shared" si="30"/>
        <v>1</v>
      </c>
      <c r="BD63" s="15">
        <f t="shared" si="31"/>
        <v>1</v>
      </c>
      <c r="BE63" s="15">
        <f t="shared" si="32"/>
        <v>0</v>
      </c>
      <c r="BF63" s="15">
        <f t="shared" si="33"/>
        <v>0</v>
      </c>
      <c r="BG63" s="15">
        <f t="shared" si="34"/>
        <v>1</v>
      </c>
      <c r="BH63" s="73">
        <f>INDEX('BRKC 2019 Fastest Laps'!$B$1:$B$100, MATCH(C63, 'BRKC 2019 Fastest Laps'!$C$1:$C$100, 0))</f>
        <v>32.267000000000003</v>
      </c>
      <c r="BI63" s="24">
        <f t="shared" si="35"/>
        <v>4</v>
      </c>
    </row>
    <row r="64" spans="2:61" ht="14.1" customHeight="1" x14ac:dyDescent="0.25">
      <c r="B64" s="6">
        <v>62</v>
      </c>
      <c r="C64" s="6" t="s">
        <v>81</v>
      </c>
      <c r="D64" s="6" t="s">
        <v>174</v>
      </c>
      <c r="E64" s="6"/>
      <c r="F64" s="6"/>
      <c r="G64" s="6"/>
      <c r="H64" s="6">
        <v>8</v>
      </c>
      <c r="I64" s="6"/>
      <c r="J64" s="6"/>
      <c r="K64" s="6"/>
      <c r="L64" s="6"/>
      <c r="M64" s="6"/>
      <c r="N64" s="54"/>
      <c r="O64" s="60"/>
      <c r="P64" s="6"/>
      <c r="Q64" s="6"/>
      <c r="R64" s="6"/>
      <c r="S64" s="6"/>
      <c r="T64" s="6">
        <v>5</v>
      </c>
      <c r="U64" s="6"/>
      <c r="V64" s="6"/>
      <c r="W64" s="6"/>
      <c r="X64" s="6"/>
      <c r="Y64" s="6"/>
      <c r="Z64" s="6"/>
      <c r="AA64" s="6"/>
      <c r="AB64" s="6"/>
      <c r="AC64" s="6">
        <v>3</v>
      </c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>
        <v>2</v>
      </c>
      <c r="AR64" s="6"/>
      <c r="AS64" s="6"/>
      <c r="AT64" s="6"/>
      <c r="AU64" s="6"/>
      <c r="AV64" s="28"/>
      <c r="AW64" s="30">
        <f t="shared" si="24"/>
        <v>18</v>
      </c>
      <c r="AX64" s="23">
        <f t="shared" si="25"/>
        <v>0</v>
      </c>
      <c r="AY64" s="15">
        <f t="shared" si="26"/>
        <v>0</v>
      </c>
      <c r="AZ64" s="15">
        <f t="shared" si="27"/>
        <v>1</v>
      </c>
      <c r="BA64" s="15">
        <f t="shared" si="28"/>
        <v>0</v>
      </c>
      <c r="BB64" s="15">
        <f t="shared" si="29"/>
        <v>0</v>
      </c>
      <c r="BC64" s="15">
        <f t="shared" si="30"/>
        <v>1</v>
      </c>
      <c r="BD64" s="15">
        <f t="shared" si="31"/>
        <v>0</v>
      </c>
      <c r="BE64" s="15">
        <f t="shared" si="32"/>
        <v>1</v>
      </c>
      <c r="BF64" s="15">
        <f t="shared" si="33"/>
        <v>1</v>
      </c>
      <c r="BG64" s="15">
        <f t="shared" si="34"/>
        <v>0</v>
      </c>
      <c r="BH64" s="73">
        <f>INDEX('BRKC 2019 Fastest Laps'!$B$1:$B$100, MATCH(C64, 'BRKC 2019 Fastest Laps'!$C$1:$C$100, 0))</f>
        <v>32.22</v>
      </c>
      <c r="BI64" s="24">
        <f t="shared" si="35"/>
        <v>4</v>
      </c>
    </row>
    <row r="65" spans="2:61" ht="14.1" customHeight="1" x14ac:dyDescent="0.25">
      <c r="B65" s="6">
        <v>63</v>
      </c>
      <c r="C65" s="6" t="s">
        <v>134</v>
      </c>
      <c r="D65" s="6"/>
      <c r="E65" s="6"/>
      <c r="F65" s="6">
        <v>5</v>
      </c>
      <c r="G65" s="6"/>
      <c r="H65" s="6"/>
      <c r="I65" s="6"/>
      <c r="J65" s="6"/>
      <c r="K65" s="6"/>
      <c r="L65" s="6"/>
      <c r="M65" s="6"/>
      <c r="N65" s="54"/>
      <c r="O65" s="60"/>
      <c r="P65" s="6"/>
      <c r="Q65" s="6"/>
      <c r="R65" s="6"/>
      <c r="S65" s="6"/>
      <c r="T65" s="6"/>
      <c r="U65" s="6"/>
      <c r="V65" s="6"/>
      <c r="W65" s="6"/>
      <c r="X65" s="6">
        <v>6</v>
      </c>
      <c r="Y65" s="6"/>
      <c r="Z65" s="6"/>
      <c r="AA65" s="6"/>
      <c r="AB65" s="6"/>
      <c r="AC65" s="6"/>
      <c r="AD65" s="6"/>
      <c r="AE65" s="6"/>
      <c r="AF65" s="6"/>
      <c r="AG65" s="6">
        <v>4</v>
      </c>
      <c r="AH65" s="6"/>
      <c r="AI65" s="6"/>
      <c r="AJ65" s="6"/>
      <c r="AK65" s="6"/>
      <c r="AL65" s="6"/>
      <c r="AM65" s="6"/>
      <c r="AN65" s="6"/>
      <c r="AO65" s="6">
        <v>3</v>
      </c>
      <c r="AP65" s="6"/>
      <c r="AQ65" s="6"/>
      <c r="AR65" s="6"/>
      <c r="AS65" s="6"/>
      <c r="AT65" s="6"/>
      <c r="AU65" s="6"/>
      <c r="AV65" s="28"/>
      <c r="AW65" s="30">
        <f t="shared" si="24"/>
        <v>18</v>
      </c>
      <c r="AX65" s="23">
        <f t="shared" si="25"/>
        <v>0</v>
      </c>
      <c r="AY65" s="15">
        <f t="shared" si="26"/>
        <v>0</v>
      </c>
      <c r="AZ65" s="15">
        <f t="shared" si="27"/>
        <v>0</v>
      </c>
      <c r="BA65" s="15">
        <f t="shared" si="28"/>
        <v>0</v>
      </c>
      <c r="BB65" s="15">
        <f t="shared" si="29"/>
        <v>1</v>
      </c>
      <c r="BC65" s="15">
        <f t="shared" si="30"/>
        <v>1</v>
      </c>
      <c r="BD65" s="15">
        <f t="shared" si="31"/>
        <v>1</v>
      </c>
      <c r="BE65" s="15">
        <f t="shared" si="32"/>
        <v>1</v>
      </c>
      <c r="BF65" s="15">
        <f t="shared" si="33"/>
        <v>0</v>
      </c>
      <c r="BG65" s="15">
        <f t="shared" si="34"/>
        <v>0</v>
      </c>
      <c r="BH65" s="73">
        <f>INDEX('BRKC 2019 Fastest Laps'!$B$1:$B$100, MATCH(C65, 'BRKC 2019 Fastest Laps'!$C$1:$C$100, 0))</f>
        <v>32.533000000000001</v>
      </c>
      <c r="BI65" s="24">
        <f t="shared" si="35"/>
        <v>4</v>
      </c>
    </row>
    <row r="66" spans="2:61" ht="14.1" customHeight="1" x14ac:dyDescent="0.25">
      <c r="B66" s="6">
        <v>64</v>
      </c>
      <c r="C66" s="6" t="s">
        <v>135</v>
      </c>
      <c r="D66" s="6" t="s">
        <v>183</v>
      </c>
      <c r="E66" s="6"/>
      <c r="F66" s="6"/>
      <c r="G66" s="6"/>
      <c r="H66" s="6"/>
      <c r="I66" s="6"/>
      <c r="J66" s="6"/>
      <c r="K66" s="6">
        <v>4</v>
      </c>
      <c r="L66" s="6"/>
      <c r="M66" s="6"/>
      <c r="N66" s="54"/>
      <c r="O66" s="60"/>
      <c r="P66" s="6"/>
      <c r="Q66" s="6"/>
      <c r="R66" s="6"/>
      <c r="S66" s="6"/>
      <c r="T66" s="6">
        <v>1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>
        <v>5</v>
      </c>
      <c r="AG66" s="6"/>
      <c r="AH66" s="6"/>
      <c r="AI66" s="6"/>
      <c r="AJ66" s="6">
        <v>7</v>
      </c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8"/>
      <c r="AW66" s="30">
        <f t="shared" si="24"/>
        <v>17</v>
      </c>
      <c r="AX66" s="23">
        <f t="shared" si="25"/>
        <v>0</v>
      </c>
      <c r="AY66" s="15">
        <f t="shared" si="26"/>
        <v>0</v>
      </c>
      <c r="AZ66" s="15">
        <f t="shared" si="27"/>
        <v>0</v>
      </c>
      <c r="BA66" s="15">
        <f t="shared" si="28"/>
        <v>1</v>
      </c>
      <c r="BB66" s="15">
        <f t="shared" si="29"/>
        <v>0</v>
      </c>
      <c r="BC66" s="15">
        <f t="shared" si="30"/>
        <v>1</v>
      </c>
      <c r="BD66" s="15">
        <f t="shared" si="31"/>
        <v>1</v>
      </c>
      <c r="BE66" s="15">
        <f t="shared" si="32"/>
        <v>0</v>
      </c>
      <c r="BF66" s="15">
        <f t="shared" si="33"/>
        <v>0</v>
      </c>
      <c r="BG66" s="15">
        <f t="shared" si="34"/>
        <v>1</v>
      </c>
      <c r="BH66" s="73">
        <f>INDEX('BRKC 2019 Fastest Laps'!$B$1:$B$100, MATCH(C66, 'BRKC 2019 Fastest Laps'!$C$1:$C$100, 0))</f>
        <v>32.154000000000003</v>
      </c>
      <c r="BI66" s="24">
        <f t="shared" si="35"/>
        <v>4</v>
      </c>
    </row>
    <row r="67" spans="2:61" ht="14.1" customHeight="1" x14ac:dyDescent="0.25">
      <c r="B67" s="6">
        <v>65</v>
      </c>
      <c r="C67" s="6" t="s">
        <v>106</v>
      </c>
      <c r="D67" s="6" t="s">
        <v>177</v>
      </c>
      <c r="E67" s="6"/>
      <c r="F67" s="6"/>
      <c r="G67" s="6"/>
      <c r="H67" s="6"/>
      <c r="I67" s="6"/>
      <c r="J67" s="6"/>
      <c r="K67" s="6"/>
      <c r="L67" s="6">
        <v>1</v>
      </c>
      <c r="M67" s="6"/>
      <c r="N67" s="54"/>
      <c r="O67" s="60"/>
      <c r="P67" s="6"/>
      <c r="Q67" s="6"/>
      <c r="R67" s="6"/>
      <c r="S67" s="6"/>
      <c r="T67" s="6"/>
      <c r="U67" s="6">
        <v>5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>
        <v>6</v>
      </c>
      <c r="AG67" s="6"/>
      <c r="AH67" s="6"/>
      <c r="AI67" s="6"/>
      <c r="AJ67" s="6"/>
      <c r="AK67" s="6"/>
      <c r="AL67" s="6">
        <v>5</v>
      </c>
      <c r="AM67" s="6"/>
      <c r="AN67" s="6"/>
      <c r="AO67" s="6"/>
      <c r="AP67" s="6"/>
      <c r="AQ67" s="6"/>
      <c r="AR67" s="6"/>
      <c r="AS67" s="6"/>
      <c r="AT67" s="6"/>
      <c r="AU67" s="6"/>
      <c r="AV67" s="28"/>
      <c r="AW67" s="30">
        <f t="shared" ref="AW67:AW102" si="36">SUM(E67:AU67)</f>
        <v>17</v>
      </c>
      <c r="AX67" s="23">
        <f t="shared" ref="AX67:AX102" si="37">COUNTIF(E67:AU67,10)</f>
        <v>0</v>
      </c>
      <c r="AY67" s="15">
        <f t="shared" ref="AY67:AY102" si="38">COUNTIF(E67:AU67,9)</f>
        <v>0</v>
      </c>
      <c r="AZ67" s="15">
        <f t="shared" ref="AZ67:AZ102" si="39">COUNTIF(E67:AU67,8)</f>
        <v>0</v>
      </c>
      <c r="BA67" s="15">
        <f t="shared" ref="BA67:BA102" si="40">COUNTIF(E67:AU67,7)</f>
        <v>0</v>
      </c>
      <c r="BB67" s="15">
        <f t="shared" ref="BB67:BB102" si="41">COUNTIF(E67:AU67,6)</f>
        <v>1</v>
      </c>
      <c r="BC67" s="15">
        <f t="shared" ref="BC67:BC102" si="42">COUNTIF(E67:AU67,5)</f>
        <v>2</v>
      </c>
      <c r="BD67" s="15">
        <f t="shared" ref="BD67:BD102" si="43">COUNTIF(E67:AU67,4)</f>
        <v>0</v>
      </c>
      <c r="BE67" s="15">
        <f t="shared" ref="BE67:BE102" si="44">COUNTIF(E67:AU67,3)</f>
        <v>0</v>
      </c>
      <c r="BF67" s="15">
        <f t="shared" ref="BF67:BF102" si="45">COUNTIF(E67:AU67,2)</f>
        <v>0</v>
      </c>
      <c r="BG67" s="15">
        <f t="shared" ref="BG67:BG102" si="46">COUNTIF(E67:AU67,1)</f>
        <v>1</v>
      </c>
      <c r="BH67" s="73">
        <f>INDEX('BRKC 2019 Fastest Laps'!$B$1:$B$100, MATCH(C67, 'BRKC 2019 Fastest Laps'!$C$1:$C$100, 0))</f>
        <v>32.369</v>
      </c>
      <c r="BI67" s="24">
        <f t="shared" ref="BI67:BI102" si="47">SUM(AX67:BG67)+COUNTIF(AV67, "&gt;0")</f>
        <v>4</v>
      </c>
    </row>
    <row r="68" spans="2:61" ht="14.1" customHeight="1" x14ac:dyDescent="0.25">
      <c r="B68" s="6">
        <v>66</v>
      </c>
      <c r="C68" s="6" t="s">
        <v>111</v>
      </c>
      <c r="D68" s="6" t="s">
        <v>185</v>
      </c>
      <c r="E68" s="6"/>
      <c r="F68" s="6"/>
      <c r="G68" s="6"/>
      <c r="H68" s="6"/>
      <c r="I68" s="6"/>
      <c r="J68" s="6"/>
      <c r="K68" s="6"/>
      <c r="L68" s="6"/>
      <c r="M68" s="6">
        <v>4</v>
      </c>
      <c r="N68" s="54"/>
      <c r="O68" s="60">
        <v>3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>
        <v>5</v>
      </c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>
        <v>5</v>
      </c>
      <c r="AQ68" s="6"/>
      <c r="AR68" s="6"/>
      <c r="AS68" s="6"/>
      <c r="AT68" s="6"/>
      <c r="AU68" s="6"/>
      <c r="AV68" s="28"/>
      <c r="AW68" s="30">
        <f t="shared" si="36"/>
        <v>17</v>
      </c>
      <c r="AX68" s="23">
        <f t="shared" si="37"/>
        <v>0</v>
      </c>
      <c r="AY68" s="15">
        <f t="shared" si="38"/>
        <v>0</v>
      </c>
      <c r="AZ68" s="15">
        <f t="shared" si="39"/>
        <v>0</v>
      </c>
      <c r="BA68" s="15">
        <f t="shared" si="40"/>
        <v>0</v>
      </c>
      <c r="BB68" s="15">
        <f t="shared" si="41"/>
        <v>0</v>
      </c>
      <c r="BC68" s="15">
        <f t="shared" si="42"/>
        <v>2</v>
      </c>
      <c r="BD68" s="15">
        <f t="shared" si="43"/>
        <v>1</v>
      </c>
      <c r="BE68" s="15">
        <f t="shared" si="44"/>
        <v>1</v>
      </c>
      <c r="BF68" s="15">
        <f t="shared" si="45"/>
        <v>0</v>
      </c>
      <c r="BG68" s="15">
        <f t="shared" si="46"/>
        <v>0</v>
      </c>
      <c r="BH68" s="73">
        <f>INDEX('BRKC 2019 Fastest Laps'!$B$1:$B$100, MATCH(C68, 'BRKC 2019 Fastest Laps'!$C$1:$C$100, 0))</f>
        <v>32.396999999999998</v>
      </c>
      <c r="BI68" s="24">
        <f t="shared" si="47"/>
        <v>4</v>
      </c>
    </row>
    <row r="69" spans="2:61" ht="15" customHeight="1" x14ac:dyDescent="0.25">
      <c r="B69" s="6">
        <v>67</v>
      </c>
      <c r="C69" s="6" t="s">
        <v>136</v>
      </c>
      <c r="D69" s="6" t="s">
        <v>185</v>
      </c>
      <c r="E69" s="6"/>
      <c r="F69" s="6"/>
      <c r="G69" s="6"/>
      <c r="H69" s="6"/>
      <c r="I69" s="6"/>
      <c r="J69" s="6"/>
      <c r="K69" s="6"/>
      <c r="L69" s="6"/>
      <c r="M69" s="6">
        <v>5</v>
      </c>
      <c r="N69" s="54"/>
      <c r="O69" s="60"/>
      <c r="P69" s="6"/>
      <c r="Q69" s="6">
        <v>5</v>
      </c>
      <c r="R69" s="6"/>
      <c r="S69" s="6"/>
      <c r="T69" s="6"/>
      <c r="U69" s="6"/>
      <c r="V69" s="6"/>
      <c r="W69" s="6"/>
      <c r="X69" s="6"/>
      <c r="Y69" s="6"/>
      <c r="Z69" s="6"/>
      <c r="AA69" s="6">
        <v>1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>
        <v>5</v>
      </c>
      <c r="AN69" s="6"/>
      <c r="AO69" s="6"/>
      <c r="AP69" s="6"/>
      <c r="AQ69" s="6"/>
      <c r="AR69" s="6"/>
      <c r="AS69" s="6"/>
      <c r="AT69" s="6"/>
      <c r="AU69" s="6"/>
      <c r="AV69" s="28"/>
      <c r="AW69" s="30">
        <f t="shared" si="36"/>
        <v>16</v>
      </c>
      <c r="AX69" s="23">
        <f t="shared" si="37"/>
        <v>0</v>
      </c>
      <c r="AY69" s="15">
        <f t="shared" si="38"/>
        <v>0</v>
      </c>
      <c r="AZ69" s="15">
        <f t="shared" si="39"/>
        <v>0</v>
      </c>
      <c r="BA69" s="15">
        <f t="shared" si="40"/>
        <v>0</v>
      </c>
      <c r="BB69" s="15">
        <f t="shared" si="41"/>
        <v>0</v>
      </c>
      <c r="BC69" s="15">
        <f t="shared" si="42"/>
        <v>3</v>
      </c>
      <c r="BD69" s="15">
        <f t="shared" si="43"/>
        <v>0</v>
      </c>
      <c r="BE69" s="15">
        <f t="shared" si="44"/>
        <v>0</v>
      </c>
      <c r="BF69" s="15">
        <f t="shared" si="45"/>
        <v>0</v>
      </c>
      <c r="BG69" s="15">
        <f t="shared" si="46"/>
        <v>1</v>
      </c>
      <c r="BH69" s="73">
        <f>INDEX('BRKC 2019 Fastest Laps'!$B$1:$B$100, MATCH(C69, 'BRKC 2019 Fastest Laps'!$C$1:$C$100, 0))</f>
        <v>32.155999999999999</v>
      </c>
      <c r="BI69" s="24">
        <f t="shared" si="47"/>
        <v>4</v>
      </c>
    </row>
    <row r="70" spans="2:61" ht="14.1" customHeight="1" x14ac:dyDescent="0.25">
      <c r="B70" s="6">
        <v>68</v>
      </c>
      <c r="C70" s="6" t="s">
        <v>137</v>
      </c>
      <c r="D70" s="6" t="s">
        <v>182</v>
      </c>
      <c r="E70" s="6"/>
      <c r="F70" s="6"/>
      <c r="G70" s="6"/>
      <c r="H70" s="6"/>
      <c r="I70" s="6"/>
      <c r="J70" s="6"/>
      <c r="K70" s="6"/>
      <c r="L70" s="6"/>
      <c r="M70" s="6">
        <v>3</v>
      </c>
      <c r="N70" s="54"/>
      <c r="O70" s="60"/>
      <c r="P70" s="6"/>
      <c r="Q70" s="6"/>
      <c r="R70" s="6">
        <v>1</v>
      </c>
      <c r="S70" s="6"/>
      <c r="T70" s="6"/>
      <c r="U70" s="6"/>
      <c r="V70" s="6"/>
      <c r="W70" s="6"/>
      <c r="X70" s="6"/>
      <c r="Y70" s="6"/>
      <c r="Z70" s="6">
        <v>7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>
        <v>4</v>
      </c>
      <c r="AO70" s="6"/>
      <c r="AP70" s="6"/>
      <c r="AQ70" s="6"/>
      <c r="AR70" s="6"/>
      <c r="AS70" s="6"/>
      <c r="AT70" s="6"/>
      <c r="AU70" s="6"/>
      <c r="AV70" s="28"/>
      <c r="AW70" s="30">
        <f t="shared" si="36"/>
        <v>15</v>
      </c>
      <c r="AX70" s="23">
        <f t="shared" si="37"/>
        <v>0</v>
      </c>
      <c r="AY70" s="15">
        <f t="shared" si="38"/>
        <v>0</v>
      </c>
      <c r="AZ70" s="15">
        <f t="shared" si="39"/>
        <v>0</v>
      </c>
      <c r="BA70" s="15">
        <f t="shared" si="40"/>
        <v>1</v>
      </c>
      <c r="BB70" s="15">
        <f t="shared" si="41"/>
        <v>0</v>
      </c>
      <c r="BC70" s="15">
        <f t="shared" si="42"/>
        <v>0</v>
      </c>
      <c r="BD70" s="15">
        <f t="shared" si="43"/>
        <v>1</v>
      </c>
      <c r="BE70" s="15">
        <f t="shared" si="44"/>
        <v>1</v>
      </c>
      <c r="BF70" s="15">
        <f t="shared" si="45"/>
        <v>0</v>
      </c>
      <c r="BG70" s="15">
        <f t="shared" si="46"/>
        <v>1</v>
      </c>
      <c r="BH70" s="73">
        <f>INDEX('BRKC 2019 Fastest Laps'!$B$1:$B$100, MATCH(C70, 'BRKC 2019 Fastest Laps'!$C$1:$C$100, 0))</f>
        <v>32.225999999999999</v>
      </c>
      <c r="BI70" s="24">
        <f t="shared" si="47"/>
        <v>4</v>
      </c>
    </row>
    <row r="71" spans="2:61" ht="14.1" customHeight="1" x14ac:dyDescent="0.25">
      <c r="B71" s="6">
        <v>69</v>
      </c>
      <c r="C71" s="6" t="s">
        <v>138</v>
      </c>
      <c r="D71" s="6" t="s">
        <v>180</v>
      </c>
      <c r="E71" s="6"/>
      <c r="F71" s="6"/>
      <c r="G71" s="6"/>
      <c r="H71" s="6"/>
      <c r="I71" s="6"/>
      <c r="J71" s="6">
        <v>2</v>
      </c>
      <c r="K71" s="6"/>
      <c r="L71" s="6"/>
      <c r="M71" s="6"/>
      <c r="N71" s="54"/>
      <c r="O71" s="60"/>
      <c r="P71" s="6"/>
      <c r="Q71" s="6"/>
      <c r="R71" s="6"/>
      <c r="S71" s="6"/>
      <c r="T71" s="6"/>
      <c r="U71" s="6">
        <v>6</v>
      </c>
      <c r="V71" s="6"/>
      <c r="W71" s="6"/>
      <c r="X71" s="6"/>
      <c r="Y71" s="6"/>
      <c r="Z71" s="6"/>
      <c r="AA71" s="6"/>
      <c r="AB71" s="6"/>
      <c r="AC71" s="6"/>
      <c r="AD71" s="6">
        <v>3</v>
      </c>
      <c r="AE71" s="6"/>
      <c r="AF71" s="6"/>
      <c r="AG71" s="6"/>
      <c r="AH71" s="6"/>
      <c r="AI71" s="6"/>
      <c r="AJ71" s="6">
        <v>4</v>
      </c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28"/>
      <c r="AW71" s="30">
        <f t="shared" si="36"/>
        <v>15</v>
      </c>
      <c r="AX71" s="23">
        <f t="shared" si="37"/>
        <v>0</v>
      </c>
      <c r="AY71" s="15">
        <f t="shared" si="38"/>
        <v>0</v>
      </c>
      <c r="AZ71" s="15">
        <f t="shared" si="39"/>
        <v>0</v>
      </c>
      <c r="BA71" s="15">
        <f t="shared" si="40"/>
        <v>0</v>
      </c>
      <c r="BB71" s="15">
        <f t="shared" si="41"/>
        <v>1</v>
      </c>
      <c r="BC71" s="15">
        <f t="shared" si="42"/>
        <v>0</v>
      </c>
      <c r="BD71" s="15">
        <f t="shared" si="43"/>
        <v>1</v>
      </c>
      <c r="BE71" s="15">
        <f t="shared" si="44"/>
        <v>1</v>
      </c>
      <c r="BF71" s="15">
        <f t="shared" si="45"/>
        <v>1</v>
      </c>
      <c r="BG71" s="15">
        <f t="shared" si="46"/>
        <v>0</v>
      </c>
      <c r="BH71" s="73">
        <f>INDEX('BRKC 2019 Fastest Laps'!$B$1:$B$100, MATCH(C71, 'BRKC 2019 Fastest Laps'!$C$1:$C$100, 0))</f>
        <v>32.74</v>
      </c>
      <c r="BI71" s="24">
        <f t="shared" si="47"/>
        <v>4</v>
      </c>
    </row>
    <row r="72" spans="2:61" ht="14.1" customHeight="1" x14ac:dyDescent="0.25">
      <c r="B72" s="6">
        <v>70</v>
      </c>
      <c r="C72" s="6" t="s">
        <v>86</v>
      </c>
      <c r="D72" s="6" t="s">
        <v>189</v>
      </c>
      <c r="E72" s="6"/>
      <c r="F72" s="6"/>
      <c r="G72" s="6"/>
      <c r="H72" s="6"/>
      <c r="I72" s="6">
        <v>6</v>
      </c>
      <c r="J72" s="6"/>
      <c r="K72" s="6"/>
      <c r="L72" s="6"/>
      <c r="M72" s="6"/>
      <c r="N72" s="54"/>
      <c r="O72" s="60"/>
      <c r="P72" s="6"/>
      <c r="Q72" s="6"/>
      <c r="R72" s="6">
        <v>3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>
        <v>3</v>
      </c>
      <c r="AG72" s="6"/>
      <c r="AH72" s="6"/>
      <c r="AI72" s="6"/>
      <c r="AJ72" s="6">
        <v>2</v>
      </c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28"/>
      <c r="AW72" s="30">
        <f t="shared" si="36"/>
        <v>14</v>
      </c>
      <c r="AX72" s="23">
        <f t="shared" si="37"/>
        <v>0</v>
      </c>
      <c r="AY72" s="15">
        <f t="shared" si="38"/>
        <v>0</v>
      </c>
      <c r="AZ72" s="15">
        <f t="shared" si="39"/>
        <v>0</v>
      </c>
      <c r="BA72" s="15">
        <f t="shared" si="40"/>
        <v>0</v>
      </c>
      <c r="BB72" s="15">
        <f t="shared" si="41"/>
        <v>1</v>
      </c>
      <c r="BC72" s="15">
        <f t="shared" si="42"/>
        <v>0</v>
      </c>
      <c r="BD72" s="15">
        <f t="shared" si="43"/>
        <v>0</v>
      </c>
      <c r="BE72" s="15">
        <f t="shared" si="44"/>
        <v>2</v>
      </c>
      <c r="BF72" s="15">
        <f t="shared" si="45"/>
        <v>1</v>
      </c>
      <c r="BG72" s="15">
        <f t="shared" si="46"/>
        <v>0</v>
      </c>
      <c r="BH72" s="73">
        <f>INDEX('BRKC 2019 Fastest Laps'!$B$1:$B$100, MATCH(C72, 'BRKC 2019 Fastest Laps'!$C$1:$C$100, 0))</f>
        <v>32.905000000000001</v>
      </c>
      <c r="BI72" s="24">
        <f t="shared" si="47"/>
        <v>4</v>
      </c>
    </row>
    <row r="73" spans="2:61" ht="14.1" customHeight="1" x14ac:dyDescent="0.25">
      <c r="B73" s="6">
        <v>71</v>
      </c>
      <c r="C73" s="6" t="s">
        <v>139</v>
      </c>
      <c r="D73" s="6"/>
      <c r="E73" s="6"/>
      <c r="F73" s="6"/>
      <c r="G73" s="6"/>
      <c r="H73" s="6"/>
      <c r="I73" s="6"/>
      <c r="J73" s="6">
        <v>3</v>
      </c>
      <c r="K73" s="6"/>
      <c r="L73" s="6"/>
      <c r="M73" s="6"/>
      <c r="N73" s="54"/>
      <c r="O73" s="60"/>
      <c r="P73" s="6"/>
      <c r="Q73" s="6"/>
      <c r="R73" s="6"/>
      <c r="S73" s="6"/>
      <c r="T73" s="6"/>
      <c r="U73" s="6"/>
      <c r="V73" s="6"/>
      <c r="W73" s="6"/>
      <c r="X73" s="6">
        <v>5</v>
      </c>
      <c r="Y73" s="6"/>
      <c r="Z73" s="6"/>
      <c r="AA73" s="6">
        <v>3</v>
      </c>
      <c r="AB73" s="6"/>
      <c r="AC73" s="6"/>
      <c r="AD73" s="6"/>
      <c r="AE73" s="6"/>
      <c r="AF73" s="6"/>
      <c r="AG73" s="6"/>
      <c r="AH73" s="6"/>
      <c r="AI73" s="6">
        <v>3</v>
      </c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28"/>
      <c r="AW73" s="30">
        <f t="shared" si="36"/>
        <v>14</v>
      </c>
      <c r="AX73" s="23">
        <f t="shared" si="37"/>
        <v>0</v>
      </c>
      <c r="AY73" s="15">
        <f t="shared" si="38"/>
        <v>0</v>
      </c>
      <c r="AZ73" s="15">
        <f t="shared" si="39"/>
        <v>0</v>
      </c>
      <c r="BA73" s="15">
        <f t="shared" si="40"/>
        <v>0</v>
      </c>
      <c r="BB73" s="15">
        <f t="shared" si="41"/>
        <v>0</v>
      </c>
      <c r="BC73" s="15">
        <f t="shared" si="42"/>
        <v>1</v>
      </c>
      <c r="BD73" s="15">
        <f t="shared" si="43"/>
        <v>0</v>
      </c>
      <c r="BE73" s="15">
        <f t="shared" si="44"/>
        <v>3</v>
      </c>
      <c r="BF73" s="15">
        <f t="shared" si="45"/>
        <v>0</v>
      </c>
      <c r="BG73" s="15">
        <f t="shared" si="46"/>
        <v>0</v>
      </c>
      <c r="BH73" s="73">
        <f>INDEX('BRKC 2019 Fastest Laps'!$B$1:$B$100, MATCH(C73, 'BRKC 2019 Fastest Laps'!$C$1:$C$100, 0))</f>
        <v>32.466999999999999</v>
      </c>
      <c r="BI73" s="24">
        <f t="shared" si="47"/>
        <v>4</v>
      </c>
    </row>
    <row r="74" spans="2:61" ht="14.1" customHeight="1" x14ac:dyDescent="0.25">
      <c r="B74" s="6">
        <v>72</v>
      </c>
      <c r="C74" s="6" t="s">
        <v>94</v>
      </c>
      <c r="D74" s="10" t="s">
        <v>176</v>
      </c>
      <c r="E74" s="6"/>
      <c r="F74" s="6">
        <v>6</v>
      </c>
      <c r="G74" s="6"/>
      <c r="H74" s="6"/>
      <c r="I74" s="6"/>
      <c r="J74" s="6"/>
      <c r="K74" s="6"/>
      <c r="L74" s="6"/>
      <c r="M74" s="6"/>
      <c r="N74" s="54"/>
      <c r="O74" s="60"/>
      <c r="P74" s="6"/>
      <c r="Q74" s="6"/>
      <c r="R74" s="6"/>
      <c r="S74" s="6"/>
      <c r="T74" s="6"/>
      <c r="U74" s="6"/>
      <c r="V74" s="6">
        <v>3</v>
      </c>
      <c r="W74" s="6"/>
      <c r="X74" s="6"/>
      <c r="Y74" s="6">
        <v>1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>
        <v>3</v>
      </c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28"/>
      <c r="AW74" s="30">
        <f t="shared" si="36"/>
        <v>13</v>
      </c>
      <c r="AX74" s="23">
        <f t="shared" si="37"/>
        <v>0</v>
      </c>
      <c r="AY74" s="15">
        <f t="shared" si="38"/>
        <v>0</v>
      </c>
      <c r="AZ74" s="15">
        <f t="shared" si="39"/>
        <v>0</v>
      </c>
      <c r="BA74" s="15">
        <f t="shared" si="40"/>
        <v>0</v>
      </c>
      <c r="BB74" s="15">
        <f t="shared" si="41"/>
        <v>1</v>
      </c>
      <c r="BC74" s="15">
        <f t="shared" si="42"/>
        <v>0</v>
      </c>
      <c r="BD74" s="15">
        <f t="shared" si="43"/>
        <v>0</v>
      </c>
      <c r="BE74" s="15">
        <f t="shared" si="44"/>
        <v>2</v>
      </c>
      <c r="BF74" s="15">
        <f t="shared" si="45"/>
        <v>0</v>
      </c>
      <c r="BG74" s="15">
        <f t="shared" si="46"/>
        <v>1</v>
      </c>
      <c r="BH74" s="73">
        <f>INDEX('BRKC 2019 Fastest Laps'!$B$1:$B$100, MATCH(C74, 'BRKC 2019 Fastest Laps'!$C$1:$C$100, 0))</f>
        <v>32.786000000000001</v>
      </c>
      <c r="BI74" s="24">
        <f t="shared" si="47"/>
        <v>4</v>
      </c>
    </row>
    <row r="75" spans="2:61" ht="14.1" customHeight="1" x14ac:dyDescent="0.25">
      <c r="B75" s="6">
        <v>73</v>
      </c>
      <c r="C75" s="6" t="s">
        <v>90</v>
      </c>
      <c r="D75" s="10" t="s">
        <v>175</v>
      </c>
      <c r="E75" s="6"/>
      <c r="F75" s="6"/>
      <c r="G75" s="6"/>
      <c r="H75" s="6"/>
      <c r="I75" s="6"/>
      <c r="J75" s="6"/>
      <c r="K75" s="6"/>
      <c r="L75" s="6">
        <v>2</v>
      </c>
      <c r="M75" s="6"/>
      <c r="N75" s="54"/>
      <c r="O75" s="60"/>
      <c r="P75" s="6"/>
      <c r="Q75" s="6"/>
      <c r="R75" s="6"/>
      <c r="S75" s="6"/>
      <c r="T75" s="6"/>
      <c r="U75" s="6"/>
      <c r="V75" s="6">
        <v>4</v>
      </c>
      <c r="W75" s="6"/>
      <c r="X75" s="6"/>
      <c r="Y75" s="6"/>
      <c r="Z75" s="6"/>
      <c r="AA75" s="6"/>
      <c r="AB75" s="6"/>
      <c r="AC75" s="6"/>
      <c r="AD75" s="6"/>
      <c r="AE75" s="6">
        <v>5</v>
      </c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>
        <v>2</v>
      </c>
      <c r="AQ75" s="6"/>
      <c r="AR75" s="6"/>
      <c r="AS75" s="6"/>
      <c r="AT75" s="6"/>
      <c r="AU75" s="6"/>
      <c r="AV75" s="28"/>
      <c r="AW75" s="30">
        <f t="shared" si="36"/>
        <v>13</v>
      </c>
      <c r="AX75" s="23">
        <f t="shared" si="37"/>
        <v>0</v>
      </c>
      <c r="AY75" s="15">
        <f t="shared" si="38"/>
        <v>0</v>
      </c>
      <c r="AZ75" s="15">
        <f t="shared" si="39"/>
        <v>0</v>
      </c>
      <c r="BA75" s="15">
        <f t="shared" si="40"/>
        <v>0</v>
      </c>
      <c r="BB75" s="15">
        <f t="shared" si="41"/>
        <v>0</v>
      </c>
      <c r="BC75" s="15">
        <f t="shared" si="42"/>
        <v>1</v>
      </c>
      <c r="BD75" s="15">
        <f t="shared" si="43"/>
        <v>1</v>
      </c>
      <c r="BE75" s="15">
        <f t="shared" si="44"/>
        <v>0</v>
      </c>
      <c r="BF75" s="15">
        <f t="shared" si="45"/>
        <v>2</v>
      </c>
      <c r="BG75" s="15">
        <f t="shared" si="46"/>
        <v>0</v>
      </c>
      <c r="BH75" s="73">
        <f>INDEX('BRKC 2019 Fastest Laps'!$B$1:$B$100, MATCH(C75, 'BRKC 2019 Fastest Laps'!$C$1:$C$100, 0))</f>
        <v>32.448</v>
      </c>
      <c r="BI75" s="24">
        <f t="shared" si="47"/>
        <v>4</v>
      </c>
    </row>
    <row r="76" spans="2:61" ht="14.1" customHeight="1" x14ac:dyDescent="0.25">
      <c r="B76" s="6">
        <v>74</v>
      </c>
      <c r="C76" s="6" t="s">
        <v>109</v>
      </c>
      <c r="D76" s="6" t="s">
        <v>184</v>
      </c>
      <c r="E76" s="6">
        <v>2</v>
      </c>
      <c r="F76" s="6"/>
      <c r="G76" s="6"/>
      <c r="H76" s="6"/>
      <c r="I76" s="6"/>
      <c r="J76" s="6"/>
      <c r="K76" s="6"/>
      <c r="L76" s="6"/>
      <c r="M76" s="6"/>
      <c r="N76" s="54"/>
      <c r="O76" s="60"/>
      <c r="P76" s="6">
        <v>5</v>
      </c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>
        <v>4</v>
      </c>
      <c r="AE76" s="6"/>
      <c r="AF76" s="6"/>
      <c r="AG76" s="6"/>
      <c r="AH76" s="6"/>
      <c r="AI76" s="6"/>
      <c r="AJ76" s="6"/>
      <c r="AK76" s="6"/>
      <c r="AL76" s="6">
        <v>2</v>
      </c>
      <c r="AM76" s="6"/>
      <c r="AN76" s="6"/>
      <c r="AO76" s="6"/>
      <c r="AP76" s="6"/>
      <c r="AQ76" s="6"/>
      <c r="AR76" s="6"/>
      <c r="AS76" s="6"/>
      <c r="AT76" s="6"/>
      <c r="AU76" s="6"/>
      <c r="AV76" s="28"/>
      <c r="AW76" s="30">
        <f t="shared" si="36"/>
        <v>13</v>
      </c>
      <c r="AX76" s="23">
        <f t="shared" si="37"/>
        <v>0</v>
      </c>
      <c r="AY76" s="15">
        <f t="shared" si="38"/>
        <v>0</v>
      </c>
      <c r="AZ76" s="15">
        <f t="shared" si="39"/>
        <v>0</v>
      </c>
      <c r="BA76" s="15">
        <f t="shared" si="40"/>
        <v>0</v>
      </c>
      <c r="BB76" s="15">
        <f t="shared" si="41"/>
        <v>0</v>
      </c>
      <c r="BC76" s="15">
        <f t="shared" si="42"/>
        <v>1</v>
      </c>
      <c r="BD76" s="15">
        <f t="shared" si="43"/>
        <v>1</v>
      </c>
      <c r="BE76" s="15">
        <f t="shared" si="44"/>
        <v>0</v>
      </c>
      <c r="BF76" s="15">
        <f t="shared" si="45"/>
        <v>2</v>
      </c>
      <c r="BG76" s="15">
        <f t="shared" si="46"/>
        <v>0</v>
      </c>
      <c r="BH76" s="73">
        <f>INDEX('BRKC 2019 Fastest Laps'!$B$1:$B$100, MATCH(C76, 'BRKC 2019 Fastest Laps'!$C$1:$C$100, 0))</f>
        <v>32.905000000000001</v>
      </c>
      <c r="BI76" s="24">
        <f t="shared" si="47"/>
        <v>4</v>
      </c>
    </row>
    <row r="77" spans="2:61" ht="14.1" customHeight="1" x14ac:dyDescent="0.25">
      <c r="B77" s="6">
        <v>75</v>
      </c>
      <c r="C77" s="6" t="s">
        <v>85</v>
      </c>
      <c r="D77" s="6" t="s">
        <v>190</v>
      </c>
      <c r="E77" s="6"/>
      <c r="F77" s="6"/>
      <c r="G77" s="6">
        <v>3</v>
      </c>
      <c r="H77" s="6"/>
      <c r="I77" s="6"/>
      <c r="J77" s="6"/>
      <c r="K77" s="6"/>
      <c r="L77" s="6"/>
      <c r="M77" s="6"/>
      <c r="N77" s="54"/>
      <c r="O77" s="60"/>
      <c r="P77" s="6"/>
      <c r="Q77" s="6"/>
      <c r="R77" s="6"/>
      <c r="S77" s="6"/>
      <c r="T77" s="6"/>
      <c r="U77" s="6">
        <v>2</v>
      </c>
      <c r="V77" s="6"/>
      <c r="W77" s="6"/>
      <c r="X77" s="6"/>
      <c r="Y77" s="6"/>
      <c r="Z77" s="6"/>
      <c r="AA77" s="6">
        <v>5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>
        <v>3</v>
      </c>
      <c r="AR77" s="6"/>
      <c r="AS77" s="6"/>
      <c r="AT77" s="6"/>
      <c r="AU77" s="6"/>
      <c r="AV77" s="28"/>
      <c r="AW77" s="30">
        <f t="shared" si="36"/>
        <v>13</v>
      </c>
      <c r="AX77" s="23">
        <f t="shared" si="37"/>
        <v>0</v>
      </c>
      <c r="AY77" s="15">
        <f t="shared" si="38"/>
        <v>0</v>
      </c>
      <c r="AZ77" s="15">
        <f t="shared" si="39"/>
        <v>0</v>
      </c>
      <c r="BA77" s="15">
        <f t="shared" si="40"/>
        <v>0</v>
      </c>
      <c r="BB77" s="15">
        <f t="shared" si="41"/>
        <v>0</v>
      </c>
      <c r="BC77" s="15">
        <f t="shared" si="42"/>
        <v>1</v>
      </c>
      <c r="BD77" s="15">
        <f t="shared" si="43"/>
        <v>0</v>
      </c>
      <c r="BE77" s="15">
        <f t="shared" si="44"/>
        <v>2</v>
      </c>
      <c r="BF77" s="15">
        <f t="shared" si="45"/>
        <v>1</v>
      </c>
      <c r="BG77" s="15">
        <f t="shared" si="46"/>
        <v>0</v>
      </c>
      <c r="BH77" s="73">
        <f>INDEX('BRKC 2019 Fastest Laps'!$B$1:$B$100, MATCH(C77, 'BRKC 2019 Fastest Laps'!$C$1:$C$100, 0))</f>
        <v>32.320999999999998</v>
      </c>
      <c r="BI77" s="24">
        <f t="shared" si="47"/>
        <v>4</v>
      </c>
    </row>
    <row r="78" spans="2:61" ht="14.1" customHeight="1" x14ac:dyDescent="0.25">
      <c r="B78" s="6">
        <v>76</v>
      </c>
      <c r="C78" s="6" t="s">
        <v>110</v>
      </c>
      <c r="D78" s="6" t="s">
        <v>189</v>
      </c>
      <c r="E78" s="6"/>
      <c r="F78" s="6"/>
      <c r="G78" s="6"/>
      <c r="H78" s="6"/>
      <c r="I78" s="6"/>
      <c r="J78" s="6"/>
      <c r="K78" s="6"/>
      <c r="L78" s="6">
        <v>4</v>
      </c>
      <c r="M78" s="6"/>
      <c r="N78" s="54"/>
      <c r="O78" s="60"/>
      <c r="P78" s="6"/>
      <c r="Q78" s="6">
        <v>3</v>
      </c>
      <c r="R78" s="6"/>
      <c r="S78" s="6"/>
      <c r="T78" s="6"/>
      <c r="U78" s="6"/>
      <c r="V78" s="6"/>
      <c r="W78" s="6"/>
      <c r="X78" s="6"/>
      <c r="Y78" s="6"/>
      <c r="Z78" s="6">
        <v>2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>
        <v>4</v>
      </c>
      <c r="AM78" s="6"/>
      <c r="AN78" s="6"/>
      <c r="AO78" s="6"/>
      <c r="AP78" s="6"/>
      <c r="AQ78" s="6"/>
      <c r="AR78" s="6"/>
      <c r="AS78" s="6"/>
      <c r="AT78" s="6"/>
      <c r="AU78" s="6"/>
      <c r="AV78" s="28"/>
      <c r="AW78" s="30">
        <f t="shared" si="36"/>
        <v>13</v>
      </c>
      <c r="AX78" s="23">
        <f t="shared" si="37"/>
        <v>0</v>
      </c>
      <c r="AY78" s="15">
        <f t="shared" si="38"/>
        <v>0</v>
      </c>
      <c r="AZ78" s="15">
        <f t="shared" si="39"/>
        <v>0</v>
      </c>
      <c r="BA78" s="15">
        <f t="shared" si="40"/>
        <v>0</v>
      </c>
      <c r="BB78" s="15">
        <f t="shared" si="41"/>
        <v>0</v>
      </c>
      <c r="BC78" s="15">
        <f t="shared" si="42"/>
        <v>0</v>
      </c>
      <c r="BD78" s="15">
        <f t="shared" si="43"/>
        <v>2</v>
      </c>
      <c r="BE78" s="15">
        <f t="shared" si="44"/>
        <v>1</v>
      </c>
      <c r="BF78" s="15">
        <f t="shared" si="45"/>
        <v>1</v>
      </c>
      <c r="BG78" s="15">
        <f t="shared" si="46"/>
        <v>0</v>
      </c>
      <c r="BH78" s="73">
        <f>INDEX('BRKC 2019 Fastest Laps'!$B$1:$B$100, MATCH(C78, 'BRKC 2019 Fastest Laps'!$C$1:$C$100, 0))</f>
        <v>32.228999999999999</v>
      </c>
      <c r="BI78" s="24">
        <f t="shared" si="47"/>
        <v>4</v>
      </c>
    </row>
    <row r="79" spans="2:61" ht="14.1" customHeight="1" x14ac:dyDescent="0.25">
      <c r="B79" s="6">
        <v>77</v>
      </c>
      <c r="C79" s="6" t="s">
        <v>21</v>
      </c>
      <c r="D79" s="6" t="s">
        <v>188</v>
      </c>
      <c r="E79" s="6"/>
      <c r="F79" s="6"/>
      <c r="G79" s="6">
        <v>4</v>
      </c>
      <c r="H79" s="6"/>
      <c r="I79" s="6"/>
      <c r="J79" s="6"/>
      <c r="K79" s="6"/>
      <c r="L79" s="6"/>
      <c r="M79" s="6"/>
      <c r="N79" s="54"/>
      <c r="O79" s="60"/>
      <c r="P79" s="6"/>
      <c r="Q79" s="6"/>
      <c r="R79" s="6"/>
      <c r="S79" s="6"/>
      <c r="T79" s="6"/>
      <c r="U79" s="6"/>
      <c r="V79" s="6"/>
      <c r="W79" s="6"/>
      <c r="X79" s="6">
        <v>2</v>
      </c>
      <c r="Y79" s="6"/>
      <c r="Z79" s="6"/>
      <c r="AA79" s="6"/>
      <c r="AB79" s="6"/>
      <c r="AC79" s="6"/>
      <c r="AD79" s="6"/>
      <c r="AE79" s="6"/>
      <c r="AF79" s="6"/>
      <c r="AG79" s="6"/>
      <c r="AH79" s="6">
        <v>3</v>
      </c>
      <c r="AI79" s="6"/>
      <c r="AJ79" s="6"/>
      <c r="AK79" s="6"/>
      <c r="AL79" s="6"/>
      <c r="AM79" s="6"/>
      <c r="AN79" s="6"/>
      <c r="AO79" s="6"/>
      <c r="AP79" s="6">
        <v>4</v>
      </c>
      <c r="AQ79" s="6"/>
      <c r="AR79" s="6"/>
      <c r="AS79" s="6"/>
      <c r="AT79" s="6"/>
      <c r="AU79" s="6"/>
      <c r="AV79" s="28"/>
      <c r="AW79" s="30">
        <f t="shared" si="36"/>
        <v>13</v>
      </c>
      <c r="AX79" s="23">
        <f t="shared" si="37"/>
        <v>0</v>
      </c>
      <c r="AY79" s="15">
        <f t="shared" si="38"/>
        <v>0</v>
      </c>
      <c r="AZ79" s="15">
        <f t="shared" si="39"/>
        <v>0</v>
      </c>
      <c r="BA79" s="15">
        <f t="shared" si="40"/>
        <v>0</v>
      </c>
      <c r="BB79" s="15">
        <f t="shared" si="41"/>
        <v>0</v>
      </c>
      <c r="BC79" s="15">
        <f t="shared" si="42"/>
        <v>0</v>
      </c>
      <c r="BD79" s="15">
        <f t="shared" si="43"/>
        <v>2</v>
      </c>
      <c r="BE79" s="15">
        <f t="shared" si="44"/>
        <v>1</v>
      </c>
      <c r="BF79" s="15">
        <f t="shared" si="45"/>
        <v>1</v>
      </c>
      <c r="BG79" s="15">
        <f t="shared" si="46"/>
        <v>0</v>
      </c>
      <c r="BH79" s="73">
        <f>INDEX('BRKC 2019 Fastest Laps'!$B$1:$B$100, MATCH(C79, 'BRKC 2019 Fastest Laps'!$C$1:$C$100, 0))</f>
        <v>32.261000000000003</v>
      </c>
      <c r="BI79" s="24">
        <f t="shared" si="47"/>
        <v>4</v>
      </c>
    </row>
    <row r="80" spans="2:61" ht="14.1" customHeight="1" x14ac:dyDescent="0.25">
      <c r="B80" s="6">
        <v>78</v>
      </c>
      <c r="C80" s="6" t="s">
        <v>140</v>
      </c>
      <c r="D80" s="6"/>
      <c r="E80" s="6"/>
      <c r="F80" s="6"/>
      <c r="G80" s="6"/>
      <c r="H80" s="6"/>
      <c r="I80" s="6"/>
      <c r="J80" s="6"/>
      <c r="K80" s="6">
        <v>2</v>
      </c>
      <c r="L80" s="6"/>
      <c r="M80" s="6"/>
      <c r="N80" s="54"/>
      <c r="O80" s="60"/>
      <c r="P80" s="6"/>
      <c r="Q80" s="6">
        <v>4</v>
      </c>
      <c r="R80" s="6"/>
      <c r="S80" s="6"/>
      <c r="T80" s="6"/>
      <c r="U80" s="6"/>
      <c r="V80" s="6"/>
      <c r="W80" s="6"/>
      <c r="X80" s="6"/>
      <c r="Y80" s="6">
        <v>3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>
        <v>4</v>
      </c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28"/>
      <c r="AW80" s="30">
        <f t="shared" si="36"/>
        <v>13</v>
      </c>
      <c r="AX80" s="23">
        <f t="shared" si="37"/>
        <v>0</v>
      </c>
      <c r="AY80" s="15">
        <f t="shared" si="38"/>
        <v>0</v>
      </c>
      <c r="AZ80" s="15">
        <f t="shared" si="39"/>
        <v>0</v>
      </c>
      <c r="BA80" s="15">
        <f t="shared" si="40"/>
        <v>0</v>
      </c>
      <c r="BB80" s="15">
        <f t="shared" si="41"/>
        <v>0</v>
      </c>
      <c r="BC80" s="15">
        <f t="shared" si="42"/>
        <v>0</v>
      </c>
      <c r="BD80" s="15">
        <f t="shared" si="43"/>
        <v>2</v>
      </c>
      <c r="BE80" s="15">
        <f t="shared" si="44"/>
        <v>1</v>
      </c>
      <c r="BF80" s="15">
        <f t="shared" si="45"/>
        <v>1</v>
      </c>
      <c r="BG80" s="15">
        <f t="shared" si="46"/>
        <v>0</v>
      </c>
      <c r="BH80" s="73">
        <f>INDEX('BRKC 2019 Fastest Laps'!$B$1:$B$100, MATCH(C80, 'BRKC 2019 Fastest Laps'!$C$1:$C$100, 0))</f>
        <v>32.463999999999999</v>
      </c>
      <c r="BI80" s="24">
        <f t="shared" si="47"/>
        <v>4</v>
      </c>
    </row>
    <row r="81" spans="2:61" ht="14.1" customHeight="1" x14ac:dyDescent="0.25">
      <c r="B81" s="6">
        <v>79</v>
      </c>
      <c r="C81" s="6" t="s">
        <v>92</v>
      </c>
      <c r="D81" s="6"/>
      <c r="E81" s="6"/>
      <c r="F81" s="6">
        <v>2</v>
      </c>
      <c r="G81" s="6"/>
      <c r="H81" s="6"/>
      <c r="I81" s="6"/>
      <c r="J81" s="6"/>
      <c r="K81" s="6"/>
      <c r="L81" s="6"/>
      <c r="M81" s="6"/>
      <c r="N81" s="54"/>
      <c r="O81" s="60"/>
      <c r="P81" s="6">
        <v>3</v>
      </c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>
        <v>4</v>
      </c>
      <c r="AF81" s="6"/>
      <c r="AG81" s="6"/>
      <c r="AH81" s="6"/>
      <c r="AI81" s="6"/>
      <c r="AJ81" s="6"/>
      <c r="AK81" s="6"/>
      <c r="AL81" s="6"/>
      <c r="AM81" s="6">
        <v>4</v>
      </c>
      <c r="AN81" s="6"/>
      <c r="AO81" s="6"/>
      <c r="AP81" s="6"/>
      <c r="AQ81" s="6"/>
      <c r="AR81" s="6"/>
      <c r="AS81" s="6"/>
      <c r="AT81" s="6"/>
      <c r="AU81" s="6"/>
      <c r="AV81" s="28"/>
      <c r="AW81" s="30">
        <f t="shared" si="36"/>
        <v>13</v>
      </c>
      <c r="AX81" s="23">
        <f t="shared" si="37"/>
        <v>0</v>
      </c>
      <c r="AY81" s="15">
        <f t="shared" si="38"/>
        <v>0</v>
      </c>
      <c r="AZ81" s="15">
        <f t="shared" si="39"/>
        <v>0</v>
      </c>
      <c r="BA81" s="15">
        <f t="shared" si="40"/>
        <v>0</v>
      </c>
      <c r="BB81" s="15">
        <f t="shared" si="41"/>
        <v>0</v>
      </c>
      <c r="BC81" s="15">
        <f t="shared" si="42"/>
        <v>0</v>
      </c>
      <c r="BD81" s="15">
        <f t="shared" si="43"/>
        <v>2</v>
      </c>
      <c r="BE81" s="15">
        <f t="shared" si="44"/>
        <v>1</v>
      </c>
      <c r="BF81" s="15">
        <f t="shared" si="45"/>
        <v>1</v>
      </c>
      <c r="BG81" s="15">
        <f t="shared" si="46"/>
        <v>0</v>
      </c>
      <c r="BH81" s="73">
        <f>INDEX('BRKC 2019 Fastest Laps'!$B$1:$B$100, MATCH(C81, 'BRKC 2019 Fastest Laps'!$C$1:$C$100, 0))</f>
        <v>32.674999999999997</v>
      </c>
      <c r="BI81" s="24">
        <f t="shared" si="47"/>
        <v>4</v>
      </c>
    </row>
    <row r="82" spans="2:61" ht="14.1" customHeight="1" x14ac:dyDescent="0.25">
      <c r="B82" s="6">
        <v>80</v>
      </c>
      <c r="C82" s="6" t="s">
        <v>22</v>
      </c>
      <c r="D82" s="6" t="s">
        <v>185</v>
      </c>
      <c r="E82" s="6"/>
      <c r="F82" s="6"/>
      <c r="G82" s="6"/>
      <c r="H82" s="6"/>
      <c r="I82" s="6">
        <v>3</v>
      </c>
      <c r="J82" s="6"/>
      <c r="K82" s="6"/>
      <c r="L82" s="6"/>
      <c r="M82" s="6"/>
      <c r="N82" s="54"/>
      <c r="O82" s="60">
        <v>4</v>
      </c>
      <c r="P82" s="6"/>
      <c r="Q82" s="6"/>
      <c r="R82" s="6"/>
      <c r="S82" s="6"/>
      <c r="T82" s="6"/>
      <c r="U82" s="6"/>
      <c r="V82" s="6"/>
      <c r="W82" s="6"/>
      <c r="X82" s="6"/>
      <c r="Y82" s="6">
        <v>2</v>
      </c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>
        <v>3</v>
      </c>
      <c r="AM82" s="6"/>
      <c r="AN82" s="6"/>
      <c r="AO82" s="6"/>
      <c r="AP82" s="6"/>
      <c r="AQ82" s="6"/>
      <c r="AR82" s="6"/>
      <c r="AS82" s="6"/>
      <c r="AT82" s="6"/>
      <c r="AU82" s="6"/>
      <c r="AV82" s="28"/>
      <c r="AW82" s="30">
        <f t="shared" si="36"/>
        <v>12</v>
      </c>
      <c r="AX82" s="23">
        <f t="shared" si="37"/>
        <v>0</v>
      </c>
      <c r="AY82" s="15">
        <f t="shared" si="38"/>
        <v>0</v>
      </c>
      <c r="AZ82" s="15">
        <f t="shared" si="39"/>
        <v>0</v>
      </c>
      <c r="BA82" s="15">
        <f t="shared" si="40"/>
        <v>0</v>
      </c>
      <c r="BB82" s="15">
        <f t="shared" si="41"/>
        <v>0</v>
      </c>
      <c r="BC82" s="15">
        <f t="shared" si="42"/>
        <v>0</v>
      </c>
      <c r="BD82" s="15">
        <f t="shared" si="43"/>
        <v>1</v>
      </c>
      <c r="BE82" s="15">
        <f t="shared" si="44"/>
        <v>2</v>
      </c>
      <c r="BF82" s="15">
        <f t="shared" si="45"/>
        <v>1</v>
      </c>
      <c r="BG82" s="15">
        <f t="shared" si="46"/>
        <v>0</v>
      </c>
      <c r="BH82" s="73">
        <f>INDEX('BRKC 2019 Fastest Laps'!$B$1:$B$100, MATCH(C82, 'BRKC 2019 Fastest Laps'!$C$1:$C$100, 0))</f>
        <v>32.796999999999997</v>
      </c>
      <c r="BI82" s="24">
        <f t="shared" si="47"/>
        <v>4</v>
      </c>
    </row>
    <row r="83" spans="2:61" ht="14.1" customHeight="1" x14ac:dyDescent="0.25">
      <c r="B83" s="6">
        <v>81</v>
      </c>
      <c r="C83" s="6" t="s">
        <v>141</v>
      </c>
      <c r="D83" s="6" t="s">
        <v>187</v>
      </c>
      <c r="E83" s="6"/>
      <c r="F83" s="6">
        <v>1</v>
      </c>
      <c r="G83" s="6"/>
      <c r="H83" s="6"/>
      <c r="I83" s="6"/>
      <c r="J83" s="6"/>
      <c r="K83" s="6"/>
      <c r="L83" s="6"/>
      <c r="M83" s="6"/>
      <c r="N83" s="54"/>
      <c r="O83" s="60">
        <v>2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>
        <v>4</v>
      </c>
      <c r="AG83" s="6"/>
      <c r="AH83" s="6"/>
      <c r="AI83" s="6">
        <v>4</v>
      </c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28"/>
      <c r="AW83" s="30">
        <f t="shared" si="36"/>
        <v>11</v>
      </c>
      <c r="AX83" s="23">
        <f t="shared" si="37"/>
        <v>0</v>
      </c>
      <c r="AY83" s="15">
        <f t="shared" si="38"/>
        <v>0</v>
      </c>
      <c r="AZ83" s="15">
        <f t="shared" si="39"/>
        <v>0</v>
      </c>
      <c r="BA83" s="15">
        <f t="shared" si="40"/>
        <v>0</v>
      </c>
      <c r="BB83" s="15">
        <f t="shared" si="41"/>
        <v>0</v>
      </c>
      <c r="BC83" s="15">
        <f t="shared" si="42"/>
        <v>0</v>
      </c>
      <c r="BD83" s="15">
        <f t="shared" si="43"/>
        <v>2</v>
      </c>
      <c r="BE83" s="15">
        <f t="shared" si="44"/>
        <v>0</v>
      </c>
      <c r="BF83" s="15">
        <f t="shared" si="45"/>
        <v>1</v>
      </c>
      <c r="BG83" s="15">
        <f t="shared" si="46"/>
        <v>1</v>
      </c>
      <c r="BH83" s="73">
        <f>INDEX('BRKC 2019 Fastest Laps'!$B$1:$B$100, MATCH(C83, 'BRKC 2019 Fastest Laps'!$C$1:$C$100, 0))</f>
        <v>32.795000000000002</v>
      </c>
      <c r="BI83" s="24">
        <f t="shared" si="47"/>
        <v>4</v>
      </c>
    </row>
    <row r="84" spans="2:61" ht="14.1" customHeight="1" x14ac:dyDescent="0.25">
      <c r="B84" s="6">
        <v>82</v>
      </c>
      <c r="C84" s="6" t="s">
        <v>93</v>
      </c>
      <c r="D84" s="6"/>
      <c r="E84" s="6"/>
      <c r="F84" s="6"/>
      <c r="G84" s="6"/>
      <c r="H84" s="6"/>
      <c r="I84" s="6">
        <v>4</v>
      </c>
      <c r="J84" s="6"/>
      <c r="K84" s="6"/>
      <c r="L84" s="6"/>
      <c r="M84" s="6"/>
      <c r="N84" s="54"/>
      <c r="O84" s="60"/>
      <c r="P84" s="6"/>
      <c r="Q84" s="6"/>
      <c r="R84" s="6"/>
      <c r="S84" s="6"/>
      <c r="T84" s="6"/>
      <c r="U84" s="6"/>
      <c r="V84" s="6"/>
      <c r="W84" s="6"/>
      <c r="X84" s="6">
        <v>1</v>
      </c>
      <c r="Y84" s="6"/>
      <c r="Z84" s="6">
        <v>3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>
        <v>3</v>
      </c>
      <c r="AS84" s="6"/>
      <c r="AT84" s="6"/>
      <c r="AU84" s="6"/>
      <c r="AV84" s="28"/>
      <c r="AW84" s="30">
        <f t="shared" si="36"/>
        <v>11</v>
      </c>
      <c r="AX84" s="23">
        <f t="shared" si="37"/>
        <v>0</v>
      </c>
      <c r="AY84" s="15">
        <f t="shared" si="38"/>
        <v>0</v>
      </c>
      <c r="AZ84" s="15">
        <f t="shared" si="39"/>
        <v>0</v>
      </c>
      <c r="BA84" s="15">
        <f t="shared" si="40"/>
        <v>0</v>
      </c>
      <c r="BB84" s="15">
        <f t="shared" si="41"/>
        <v>0</v>
      </c>
      <c r="BC84" s="15">
        <f t="shared" si="42"/>
        <v>0</v>
      </c>
      <c r="BD84" s="15">
        <f t="shared" si="43"/>
        <v>1</v>
      </c>
      <c r="BE84" s="15">
        <f t="shared" si="44"/>
        <v>2</v>
      </c>
      <c r="BF84" s="15">
        <f t="shared" si="45"/>
        <v>0</v>
      </c>
      <c r="BG84" s="15">
        <f t="shared" si="46"/>
        <v>1</v>
      </c>
      <c r="BH84" s="73">
        <f>INDEX('BRKC 2019 Fastest Laps'!$B$1:$B$100, MATCH(C84, 'BRKC 2019 Fastest Laps'!$C$1:$C$100, 0))</f>
        <v>32.281999999999996</v>
      </c>
      <c r="BI84" s="24">
        <f t="shared" si="47"/>
        <v>4</v>
      </c>
    </row>
    <row r="85" spans="2:61" ht="14.1" customHeight="1" x14ac:dyDescent="0.25">
      <c r="B85" s="6">
        <v>83</v>
      </c>
      <c r="C85" s="6" t="s">
        <v>142</v>
      </c>
      <c r="D85" s="6" t="s">
        <v>186</v>
      </c>
      <c r="E85" s="6"/>
      <c r="F85" s="6"/>
      <c r="G85" s="6"/>
      <c r="H85" s="6">
        <v>3</v>
      </c>
      <c r="I85" s="6"/>
      <c r="J85" s="6"/>
      <c r="K85" s="6"/>
      <c r="L85" s="6"/>
      <c r="M85" s="6"/>
      <c r="N85" s="54"/>
      <c r="O85" s="60"/>
      <c r="P85" s="6"/>
      <c r="Q85" s="6"/>
      <c r="R85" s="6"/>
      <c r="S85" s="6"/>
      <c r="T85" s="6"/>
      <c r="U85" s="6"/>
      <c r="V85" s="6"/>
      <c r="W85" s="6">
        <v>1</v>
      </c>
      <c r="X85" s="6"/>
      <c r="Y85" s="6"/>
      <c r="Z85" s="6">
        <v>4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>
        <v>3</v>
      </c>
      <c r="AQ85" s="6"/>
      <c r="AR85" s="6"/>
      <c r="AS85" s="6"/>
      <c r="AT85" s="6"/>
      <c r="AU85" s="6"/>
      <c r="AV85" s="28"/>
      <c r="AW85" s="30">
        <f t="shared" si="36"/>
        <v>11</v>
      </c>
      <c r="AX85" s="23">
        <f t="shared" si="37"/>
        <v>0</v>
      </c>
      <c r="AY85" s="15">
        <f t="shared" si="38"/>
        <v>0</v>
      </c>
      <c r="AZ85" s="15">
        <f t="shared" si="39"/>
        <v>0</v>
      </c>
      <c r="BA85" s="15">
        <f t="shared" si="40"/>
        <v>0</v>
      </c>
      <c r="BB85" s="15">
        <f t="shared" si="41"/>
        <v>0</v>
      </c>
      <c r="BC85" s="15">
        <f t="shared" si="42"/>
        <v>0</v>
      </c>
      <c r="BD85" s="15">
        <f t="shared" si="43"/>
        <v>1</v>
      </c>
      <c r="BE85" s="15">
        <f t="shared" si="44"/>
        <v>2</v>
      </c>
      <c r="BF85" s="15">
        <f t="shared" si="45"/>
        <v>0</v>
      </c>
      <c r="BG85" s="15">
        <f t="shared" si="46"/>
        <v>1</v>
      </c>
      <c r="BH85" s="73">
        <f>INDEX('BRKC 2019 Fastest Laps'!$B$1:$B$100, MATCH(C85, 'BRKC 2019 Fastest Laps'!$C$1:$C$100, 0))</f>
        <v>32.366</v>
      </c>
      <c r="BI85" s="24">
        <f t="shared" si="47"/>
        <v>4</v>
      </c>
    </row>
    <row r="86" spans="2:61" ht="14.1" customHeight="1" x14ac:dyDescent="0.25">
      <c r="B86" s="6">
        <v>84</v>
      </c>
      <c r="C86" s="6" t="s">
        <v>143</v>
      </c>
      <c r="D86" s="6" t="s">
        <v>181</v>
      </c>
      <c r="E86" s="6"/>
      <c r="F86" s="6"/>
      <c r="G86" s="6"/>
      <c r="H86" s="6"/>
      <c r="I86" s="6"/>
      <c r="J86" s="6"/>
      <c r="K86" s="6"/>
      <c r="L86" s="6"/>
      <c r="M86" s="6"/>
      <c r="N86" s="54">
        <v>3</v>
      </c>
      <c r="O86" s="60"/>
      <c r="P86" s="6"/>
      <c r="Q86" s="6"/>
      <c r="R86" s="6"/>
      <c r="S86" s="6">
        <v>4</v>
      </c>
      <c r="T86" s="6"/>
      <c r="U86" s="6"/>
      <c r="V86" s="6"/>
      <c r="W86" s="6"/>
      <c r="X86" s="6"/>
      <c r="Y86" s="6"/>
      <c r="Z86" s="6">
        <v>1</v>
      </c>
      <c r="AA86" s="6"/>
      <c r="AB86" s="6"/>
      <c r="AC86" s="6"/>
      <c r="AD86" s="6"/>
      <c r="AE86" s="6"/>
      <c r="AF86" s="6"/>
      <c r="AG86" s="6"/>
      <c r="AH86" s="6"/>
      <c r="AI86" s="6">
        <v>2</v>
      </c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28"/>
      <c r="AW86" s="30">
        <f t="shared" si="36"/>
        <v>10</v>
      </c>
      <c r="AX86" s="23">
        <f t="shared" si="37"/>
        <v>0</v>
      </c>
      <c r="AY86" s="15">
        <f t="shared" si="38"/>
        <v>0</v>
      </c>
      <c r="AZ86" s="15">
        <f t="shared" si="39"/>
        <v>0</v>
      </c>
      <c r="BA86" s="15">
        <f t="shared" si="40"/>
        <v>0</v>
      </c>
      <c r="BB86" s="15">
        <f t="shared" si="41"/>
        <v>0</v>
      </c>
      <c r="BC86" s="15">
        <f t="shared" si="42"/>
        <v>0</v>
      </c>
      <c r="BD86" s="15">
        <f t="shared" si="43"/>
        <v>1</v>
      </c>
      <c r="BE86" s="15">
        <f t="shared" si="44"/>
        <v>1</v>
      </c>
      <c r="BF86" s="15">
        <f t="shared" si="45"/>
        <v>1</v>
      </c>
      <c r="BG86" s="15">
        <f t="shared" si="46"/>
        <v>1</v>
      </c>
      <c r="BH86" s="73">
        <f>INDEX('BRKC 2019 Fastest Laps'!$B$1:$B$100, MATCH(C86, 'BRKC 2019 Fastest Laps'!$C$1:$C$100, 0))</f>
        <v>32.238999999999997</v>
      </c>
      <c r="BI86" s="24">
        <f t="shared" si="47"/>
        <v>4</v>
      </c>
    </row>
    <row r="87" spans="2:61" ht="14.1" customHeight="1" x14ac:dyDescent="0.25">
      <c r="B87" s="6">
        <v>85</v>
      </c>
      <c r="C87" s="6" t="s">
        <v>144</v>
      </c>
      <c r="D87" s="6" t="s">
        <v>180</v>
      </c>
      <c r="E87" s="6"/>
      <c r="F87" s="6"/>
      <c r="G87" s="6">
        <v>6</v>
      </c>
      <c r="H87" s="6"/>
      <c r="I87" s="6"/>
      <c r="J87" s="6"/>
      <c r="K87" s="6"/>
      <c r="L87" s="6"/>
      <c r="M87" s="6"/>
      <c r="N87" s="54"/>
      <c r="O87" s="60">
        <v>1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>
        <v>1</v>
      </c>
      <c r="AH87" s="6"/>
      <c r="AI87" s="6"/>
      <c r="AJ87" s="6">
        <v>1</v>
      </c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28"/>
      <c r="AW87" s="30">
        <f t="shared" si="36"/>
        <v>9</v>
      </c>
      <c r="AX87" s="23">
        <f t="shared" si="37"/>
        <v>0</v>
      </c>
      <c r="AY87" s="15">
        <f t="shared" si="38"/>
        <v>0</v>
      </c>
      <c r="AZ87" s="15">
        <f t="shared" si="39"/>
        <v>0</v>
      </c>
      <c r="BA87" s="15">
        <f t="shared" si="40"/>
        <v>0</v>
      </c>
      <c r="BB87" s="15">
        <f t="shared" si="41"/>
        <v>1</v>
      </c>
      <c r="BC87" s="15">
        <f t="shared" si="42"/>
        <v>0</v>
      </c>
      <c r="BD87" s="15">
        <f t="shared" si="43"/>
        <v>0</v>
      </c>
      <c r="BE87" s="15">
        <f t="shared" si="44"/>
        <v>0</v>
      </c>
      <c r="BF87" s="15">
        <f t="shared" si="45"/>
        <v>0</v>
      </c>
      <c r="BG87" s="15">
        <f t="shared" si="46"/>
        <v>3</v>
      </c>
      <c r="BH87" s="73">
        <f>INDEX('BRKC 2019 Fastest Laps'!$B$1:$B$100, MATCH(C87, 'BRKC 2019 Fastest Laps'!$C$1:$C$100, 0))</f>
        <v>32.491</v>
      </c>
      <c r="BI87" s="24">
        <f t="shared" si="47"/>
        <v>4</v>
      </c>
    </row>
    <row r="88" spans="2:61" ht="14.1" customHeight="1" x14ac:dyDescent="0.25">
      <c r="B88" s="6">
        <v>86</v>
      </c>
      <c r="C88" s="6" t="s">
        <v>145</v>
      </c>
      <c r="D88" s="6" t="s">
        <v>184</v>
      </c>
      <c r="E88" s="6">
        <v>3</v>
      </c>
      <c r="F88" s="6"/>
      <c r="G88" s="6"/>
      <c r="H88" s="6"/>
      <c r="I88" s="6"/>
      <c r="J88" s="6"/>
      <c r="K88" s="6"/>
      <c r="L88" s="6"/>
      <c r="M88" s="6"/>
      <c r="N88" s="54"/>
      <c r="O88" s="60"/>
      <c r="P88" s="6"/>
      <c r="Q88" s="6">
        <v>1</v>
      </c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>
        <v>1</v>
      </c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>
        <v>4</v>
      </c>
      <c r="AP88" s="6"/>
      <c r="AQ88" s="6"/>
      <c r="AR88" s="6"/>
      <c r="AS88" s="6"/>
      <c r="AT88" s="6"/>
      <c r="AU88" s="6"/>
      <c r="AV88" s="28"/>
      <c r="AW88" s="30">
        <f t="shared" si="36"/>
        <v>9</v>
      </c>
      <c r="AX88" s="23">
        <f t="shared" si="37"/>
        <v>0</v>
      </c>
      <c r="AY88" s="15">
        <f t="shared" si="38"/>
        <v>0</v>
      </c>
      <c r="AZ88" s="15">
        <f t="shared" si="39"/>
        <v>0</v>
      </c>
      <c r="BA88" s="15">
        <f t="shared" si="40"/>
        <v>0</v>
      </c>
      <c r="BB88" s="15">
        <f t="shared" si="41"/>
        <v>0</v>
      </c>
      <c r="BC88" s="15">
        <f t="shared" si="42"/>
        <v>0</v>
      </c>
      <c r="BD88" s="15">
        <f t="shared" si="43"/>
        <v>1</v>
      </c>
      <c r="BE88" s="15">
        <f t="shared" si="44"/>
        <v>1</v>
      </c>
      <c r="BF88" s="15">
        <f t="shared" si="45"/>
        <v>0</v>
      </c>
      <c r="BG88" s="15">
        <f t="shared" si="46"/>
        <v>2</v>
      </c>
      <c r="BH88" s="73">
        <f>INDEX('BRKC 2019 Fastest Laps'!$B$1:$B$100, MATCH(C88, 'BRKC 2019 Fastest Laps'!$C$1:$C$100, 0))</f>
        <v>32.368000000000002</v>
      </c>
      <c r="BI88" s="24">
        <f t="shared" si="47"/>
        <v>4</v>
      </c>
    </row>
    <row r="89" spans="2:61" ht="14.1" customHeight="1" x14ac:dyDescent="0.25">
      <c r="B89" s="6">
        <v>87</v>
      </c>
      <c r="C89" s="6" t="s">
        <v>146</v>
      </c>
      <c r="D89" s="6"/>
      <c r="E89" s="6"/>
      <c r="F89" s="6"/>
      <c r="G89" s="6"/>
      <c r="H89" s="6">
        <v>4</v>
      </c>
      <c r="I89" s="6"/>
      <c r="J89" s="6"/>
      <c r="K89" s="6"/>
      <c r="L89" s="6"/>
      <c r="M89" s="6"/>
      <c r="N89" s="54"/>
      <c r="O89" s="60"/>
      <c r="P89" s="6"/>
      <c r="Q89" s="6"/>
      <c r="R89" s="6"/>
      <c r="S89" s="6">
        <v>1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>
        <v>1</v>
      </c>
      <c r="AE89" s="6"/>
      <c r="AF89" s="6"/>
      <c r="AG89" s="6"/>
      <c r="AH89" s="6"/>
      <c r="AI89" s="6"/>
      <c r="AJ89" s="6"/>
      <c r="AK89" s="6"/>
      <c r="AL89" s="6"/>
      <c r="AM89" s="6">
        <v>3</v>
      </c>
      <c r="AN89" s="6"/>
      <c r="AO89" s="6"/>
      <c r="AP89" s="6"/>
      <c r="AQ89" s="6"/>
      <c r="AR89" s="6"/>
      <c r="AS89" s="6"/>
      <c r="AT89" s="6"/>
      <c r="AU89" s="6"/>
      <c r="AV89" s="28"/>
      <c r="AW89" s="30">
        <f t="shared" si="36"/>
        <v>9</v>
      </c>
      <c r="AX89" s="23">
        <f t="shared" si="37"/>
        <v>0</v>
      </c>
      <c r="AY89" s="15">
        <f t="shared" si="38"/>
        <v>0</v>
      </c>
      <c r="AZ89" s="15">
        <f t="shared" si="39"/>
        <v>0</v>
      </c>
      <c r="BA89" s="15">
        <f t="shared" si="40"/>
        <v>0</v>
      </c>
      <c r="BB89" s="15">
        <f t="shared" si="41"/>
        <v>0</v>
      </c>
      <c r="BC89" s="15">
        <f t="shared" si="42"/>
        <v>0</v>
      </c>
      <c r="BD89" s="15">
        <f t="shared" si="43"/>
        <v>1</v>
      </c>
      <c r="BE89" s="15">
        <f t="shared" si="44"/>
        <v>1</v>
      </c>
      <c r="BF89" s="15">
        <f t="shared" si="45"/>
        <v>0</v>
      </c>
      <c r="BG89" s="15">
        <f t="shared" si="46"/>
        <v>2</v>
      </c>
      <c r="BH89" s="73">
        <f>INDEX('BRKC 2019 Fastest Laps'!$B$1:$B$100, MATCH(C89, 'BRKC 2019 Fastest Laps'!$C$1:$C$100, 0))</f>
        <v>32.588999999999999</v>
      </c>
      <c r="BI89" s="24">
        <f t="shared" si="47"/>
        <v>4</v>
      </c>
    </row>
    <row r="90" spans="2:61" ht="14.1" customHeight="1" x14ac:dyDescent="0.25">
      <c r="B90" s="6">
        <v>88</v>
      </c>
      <c r="C90" s="6" t="s">
        <v>147</v>
      </c>
      <c r="D90" s="6" t="s">
        <v>183</v>
      </c>
      <c r="E90" s="6"/>
      <c r="F90" s="6">
        <v>4</v>
      </c>
      <c r="G90" s="6"/>
      <c r="H90" s="6"/>
      <c r="I90" s="6"/>
      <c r="J90" s="6"/>
      <c r="K90" s="6"/>
      <c r="L90" s="6"/>
      <c r="M90" s="6"/>
      <c r="N90" s="54"/>
      <c r="O90" s="60"/>
      <c r="P90" s="6"/>
      <c r="Q90" s="6"/>
      <c r="R90" s="6"/>
      <c r="S90" s="6">
        <v>2</v>
      </c>
      <c r="T90" s="6"/>
      <c r="U90" s="6"/>
      <c r="V90" s="6"/>
      <c r="W90" s="6"/>
      <c r="X90" s="6"/>
      <c r="Y90" s="6"/>
      <c r="Z90" s="6"/>
      <c r="AA90" s="6"/>
      <c r="AB90" s="6">
        <v>2</v>
      </c>
      <c r="AC90" s="6"/>
      <c r="AD90" s="6"/>
      <c r="AE90" s="6"/>
      <c r="AF90" s="6"/>
      <c r="AG90" s="6"/>
      <c r="AH90" s="6"/>
      <c r="AI90" s="6"/>
      <c r="AJ90" s="6"/>
      <c r="AK90" s="6">
        <v>1</v>
      </c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28"/>
      <c r="AW90" s="30">
        <f t="shared" si="36"/>
        <v>9</v>
      </c>
      <c r="AX90" s="23">
        <f t="shared" si="37"/>
        <v>0</v>
      </c>
      <c r="AY90" s="15">
        <f t="shared" si="38"/>
        <v>0</v>
      </c>
      <c r="AZ90" s="15">
        <f t="shared" si="39"/>
        <v>0</v>
      </c>
      <c r="BA90" s="15">
        <f t="shared" si="40"/>
        <v>0</v>
      </c>
      <c r="BB90" s="15">
        <f t="shared" si="41"/>
        <v>0</v>
      </c>
      <c r="BC90" s="15">
        <f t="shared" si="42"/>
        <v>0</v>
      </c>
      <c r="BD90" s="15">
        <f t="shared" si="43"/>
        <v>1</v>
      </c>
      <c r="BE90" s="15">
        <f t="shared" si="44"/>
        <v>0</v>
      </c>
      <c r="BF90" s="15">
        <f t="shared" si="45"/>
        <v>2</v>
      </c>
      <c r="BG90" s="15">
        <f t="shared" si="46"/>
        <v>1</v>
      </c>
      <c r="BH90" s="73">
        <f>INDEX('BRKC 2019 Fastest Laps'!$B$1:$B$100, MATCH(C90, 'BRKC 2019 Fastest Laps'!$C$1:$C$100, 0))</f>
        <v>33.119</v>
      </c>
      <c r="BI90" s="24">
        <f t="shared" si="47"/>
        <v>4</v>
      </c>
    </row>
    <row r="91" spans="2:61" ht="14.1" customHeight="1" x14ac:dyDescent="0.25">
      <c r="B91" s="6">
        <v>89</v>
      </c>
      <c r="C91" s="6" t="s">
        <v>148</v>
      </c>
      <c r="D91" s="6"/>
      <c r="E91" s="6"/>
      <c r="F91" s="6"/>
      <c r="G91" s="6"/>
      <c r="H91" s="6">
        <v>2</v>
      </c>
      <c r="I91" s="6"/>
      <c r="J91" s="6"/>
      <c r="K91" s="6"/>
      <c r="L91" s="6"/>
      <c r="M91" s="6"/>
      <c r="N91" s="54"/>
      <c r="O91" s="60"/>
      <c r="P91" s="6">
        <v>4</v>
      </c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>
        <v>2</v>
      </c>
      <c r="AH91" s="6"/>
      <c r="AI91" s="6"/>
      <c r="AJ91" s="6"/>
      <c r="AK91" s="6"/>
      <c r="AL91" s="6"/>
      <c r="AM91" s="6"/>
      <c r="AN91" s="6"/>
      <c r="AO91" s="6">
        <v>1</v>
      </c>
      <c r="AP91" s="6"/>
      <c r="AQ91" s="6"/>
      <c r="AR91" s="6"/>
      <c r="AS91" s="6"/>
      <c r="AT91" s="6"/>
      <c r="AU91" s="6"/>
      <c r="AV91" s="28"/>
      <c r="AW91" s="30">
        <f t="shared" si="36"/>
        <v>9</v>
      </c>
      <c r="AX91" s="23">
        <f t="shared" si="37"/>
        <v>0</v>
      </c>
      <c r="AY91" s="15">
        <f t="shared" si="38"/>
        <v>0</v>
      </c>
      <c r="AZ91" s="15">
        <f t="shared" si="39"/>
        <v>0</v>
      </c>
      <c r="BA91" s="15">
        <f t="shared" si="40"/>
        <v>0</v>
      </c>
      <c r="BB91" s="15">
        <f t="shared" si="41"/>
        <v>0</v>
      </c>
      <c r="BC91" s="15">
        <f t="shared" si="42"/>
        <v>0</v>
      </c>
      <c r="BD91" s="15">
        <f t="shared" si="43"/>
        <v>1</v>
      </c>
      <c r="BE91" s="15">
        <f t="shared" si="44"/>
        <v>0</v>
      </c>
      <c r="BF91" s="15">
        <f t="shared" si="45"/>
        <v>2</v>
      </c>
      <c r="BG91" s="15">
        <f t="shared" si="46"/>
        <v>1</v>
      </c>
      <c r="BH91" s="73">
        <f>INDEX('BRKC 2019 Fastest Laps'!$B$1:$B$100, MATCH(C91, 'BRKC 2019 Fastest Laps'!$C$1:$C$100, 0))</f>
        <v>33.130000000000003</v>
      </c>
      <c r="BI91" s="24">
        <f t="shared" si="47"/>
        <v>4</v>
      </c>
    </row>
    <row r="92" spans="2:61" ht="14.1" customHeight="1" x14ac:dyDescent="0.25">
      <c r="B92" s="6">
        <v>90</v>
      </c>
      <c r="C92" s="6" t="s">
        <v>149</v>
      </c>
      <c r="D92" s="6"/>
      <c r="E92" s="6"/>
      <c r="F92" s="6"/>
      <c r="G92" s="6"/>
      <c r="H92" s="6"/>
      <c r="I92" s="6"/>
      <c r="J92" s="6"/>
      <c r="K92" s="6"/>
      <c r="L92" s="6"/>
      <c r="M92" s="6">
        <v>2</v>
      </c>
      <c r="N92" s="54"/>
      <c r="O92" s="60"/>
      <c r="P92" s="6"/>
      <c r="Q92" s="6"/>
      <c r="R92" s="6"/>
      <c r="S92" s="6"/>
      <c r="T92" s="6"/>
      <c r="U92" s="6"/>
      <c r="V92" s="6"/>
      <c r="W92" s="6">
        <v>2</v>
      </c>
      <c r="X92" s="6"/>
      <c r="Y92" s="6"/>
      <c r="Z92" s="6"/>
      <c r="AA92" s="6"/>
      <c r="AB92" s="6"/>
      <c r="AC92" s="6"/>
      <c r="AD92" s="6"/>
      <c r="AE92" s="6">
        <v>3</v>
      </c>
      <c r="AF92" s="6"/>
      <c r="AG92" s="6"/>
      <c r="AH92" s="6"/>
      <c r="AI92" s="6"/>
      <c r="AJ92" s="6"/>
      <c r="AK92" s="6">
        <v>2</v>
      </c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28"/>
      <c r="AW92" s="30">
        <f t="shared" si="36"/>
        <v>9</v>
      </c>
      <c r="AX92" s="23">
        <f t="shared" si="37"/>
        <v>0</v>
      </c>
      <c r="AY92" s="15">
        <f t="shared" si="38"/>
        <v>0</v>
      </c>
      <c r="AZ92" s="15">
        <f t="shared" si="39"/>
        <v>0</v>
      </c>
      <c r="BA92" s="15">
        <f t="shared" si="40"/>
        <v>0</v>
      </c>
      <c r="BB92" s="15">
        <f t="shared" si="41"/>
        <v>0</v>
      </c>
      <c r="BC92" s="15">
        <f t="shared" si="42"/>
        <v>0</v>
      </c>
      <c r="BD92" s="15">
        <f t="shared" si="43"/>
        <v>0</v>
      </c>
      <c r="BE92" s="15">
        <f t="shared" si="44"/>
        <v>1</v>
      </c>
      <c r="BF92" s="15">
        <f t="shared" si="45"/>
        <v>3</v>
      </c>
      <c r="BG92" s="15">
        <f t="shared" si="46"/>
        <v>0</v>
      </c>
      <c r="BH92" s="73">
        <f>INDEX('BRKC 2019 Fastest Laps'!$B$1:$B$100, MATCH(C92, 'BRKC 2019 Fastest Laps'!$C$1:$C$100, 0))</f>
        <v>32.439</v>
      </c>
      <c r="BI92" s="24">
        <f t="shared" si="47"/>
        <v>4</v>
      </c>
    </row>
    <row r="93" spans="2:61" ht="14.1" customHeight="1" x14ac:dyDescent="0.25">
      <c r="B93" s="6">
        <v>91</v>
      </c>
      <c r="C93" s="6" t="s">
        <v>150</v>
      </c>
      <c r="D93" s="6" t="s">
        <v>190</v>
      </c>
      <c r="E93" s="6"/>
      <c r="F93" s="6"/>
      <c r="G93" s="6"/>
      <c r="H93" s="6"/>
      <c r="I93" s="6"/>
      <c r="J93" s="6"/>
      <c r="K93" s="6"/>
      <c r="L93" s="6"/>
      <c r="M93" s="6"/>
      <c r="N93" s="54">
        <v>2</v>
      </c>
      <c r="O93" s="60"/>
      <c r="P93" s="6"/>
      <c r="Q93" s="6"/>
      <c r="R93" s="6"/>
      <c r="S93" s="6"/>
      <c r="T93" s="6"/>
      <c r="U93" s="6"/>
      <c r="V93" s="6"/>
      <c r="W93" s="6"/>
      <c r="X93" s="6">
        <v>4</v>
      </c>
      <c r="Y93" s="6"/>
      <c r="Z93" s="6"/>
      <c r="AA93" s="6"/>
      <c r="AB93" s="6"/>
      <c r="AC93" s="6"/>
      <c r="AD93" s="6"/>
      <c r="AE93" s="6">
        <v>1</v>
      </c>
      <c r="AF93" s="6"/>
      <c r="AG93" s="6"/>
      <c r="AH93" s="6"/>
      <c r="AI93" s="6"/>
      <c r="AJ93" s="6"/>
      <c r="AK93" s="6"/>
      <c r="AL93" s="6"/>
      <c r="AM93" s="6">
        <v>1</v>
      </c>
      <c r="AN93" s="6"/>
      <c r="AO93" s="6"/>
      <c r="AP93" s="6"/>
      <c r="AQ93" s="6"/>
      <c r="AR93" s="6"/>
      <c r="AS93" s="6"/>
      <c r="AT93" s="6"/>
      <c r="AU93" s="6"/>
      <c r="AV93" s="28"/>
      <c r="AW93" s="30">
        <f t="shared" si="36"/>
        <v>8</v>
      </c>
      <c r="AX93" s="23">
        <f t="shared" si="37"/>
        <v>0</v>
      </c>
      <c r="AY93" s="15">
        <f t="shared" si="38"/>
        <v>0</v>
      </c>
      <c r="AZ93" s="15">
        <f t="shared" si="39"/>
        <v>0</v>
      </c>
      <c r="BA93" s="15">
        <f t="shared" si="40"/>
        <v>0</v>
      </c>
      <c r="BB93" s="15">
        <f t="shared" si="41"/>
        <v>0</v>
      </c>
      <c r="BC93" s="15">
        <f t="shared" si="42"/>
        <v>0</v>
      </c>
      <c r="BD93" s="15">
        <f t="shared" si="43"/>
        <v>1</v>
      </c>
      <c r="BE93" s="15">
        <f t="shared" si="44"/>
        <v>0</v>
      </c>
      <c r="BF93" s="15">
        <f t="shared" si="45"/>
        <v>1</v>
      </c>
      <c r="BG93" s="15">
        <f t="shared" si="46"/>
        <v>2</v>
      </c>
      <c r="BH93" s="73">
        <f>INDEX('BRKC 2019 Fastest Laps'!$B$1:$B$100, MATCH(C93, 'BRKC 2019 Fastest Laps'!$C$1:$C$100, 0))</f>
        <v>32.368000000000002</v>
      </c>
      <c r="BI93" s="24">
        <f t="shared" si="47"/>
        <v>4</v>
      </c>
    </row>
    <row r="94" spans="2:61" ht="14.1" customHeight="1" x14ac:dyDescent="0.25">
      <c r="B94" s="6">
        <v>92</v>
      </c>
      <c r="C94" s="6" t="s">
        <v>151</v>
      </c>
      <c r="D94" s="6" t="s">
        <v>186</v>
      </c>
      <c r="E94" s="6"/>
      <c r="F94" s="6">
        <v>3</v>
      </c>
      <c r="G94" s="6"/>
      <c r="H94" s="6"/>
      <c r="I94" s="6"/>
      <c r="J94" s="6"/>
      <c r="K94" s="6"/>
      <c r="L94" s="6"/>
      <c r="M94" s="6"/>
      <c r="N94" s="54"/>
      <c r="O94" s="60"/>
      <c r="P94" s="6"/>
      <c r="Q94" s="6"/>
      <c r="R94" s="6">
        <v>2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>
        <v>2</v>
      </c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>
        <v>1</v>
      </c>
      <c r="AR94" s="6"/>
      <c r="AS94" s="6"/>
      <c r="AT94" s="6"/>
      <c r="AU94" s="6"/>
      <c r="AV94" s="28"/>
      <c r="AW94" s="30">
        <f t="shared" si="36"/>
        <v>8</v>
      </c>
      <c r="AX94" s="23">
        <f t="shared" si="37"/>
        <v>0</v>
      </c>
      <c r="AY94" s="15">
        <f t="shared" si="38"/>
        <v>0</v>
      </c>
      <c r="AZ94" s="15">
        <f t="shared" si="39"/>
        <v>0</v>
      </c>
      <c r="BA94" s="15">
        <f t="shared" si="40"/>
        <v>0</v>
      </c>
      <c r="BB94" s="15">
        <f t="shared" si="41"/>
        <v>0</v>
      </c>
      <c r="BC94" s="15">
        <f t="shared" si="42"/>
        <v>0</v>
      </c>
      <c r="BD94" s="15">
        <f t="shared" si="43"/>
        <v>0</v>
      </c>
      <c r="BE94" s="15">
        <f t="shared" si="44"/>
        <v>1</v>
      </c>
      <c r="BF94" s="15">
        <f t="shared" si="45"/>
        <v>2</v>
      </c>
      <c r="BG94" s="15">
        <f t="shared" si="46"/>
        <v>1</v>
      </c>
      <c r="BH94" s="73">
        <f>INDEX('BRKC 2019 Fastest Laps'!$B$1:$B$100, MATCH(C94, 'BRKC 2019 Fastest Laps'!$C$1:$C$100, 0))</f>
        <v>32.238999999999997</v>
      </c>
      <c r="BI94" s="24">
        <f t="shared" si="47"/>
        <v>4</v>
      </c>
    </row>
    <row r="95" spans="2:61" ht="14.1" customHeight="1" x14ac:dyDescent="0.25">
      <c r="B95" s="6">
        <v>93</v>
      </c>
      <c r="C95" s="6" t="s">
        <v>152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54">
        <v>1</v>
      </c>
      <c r="O95" s="60"/>
      <c r="P95" s="6"/>
      <c r="Q95" s="6">
        <v>2</v>
      </c>
      <c r="R95" s="6"/>
      <c r="S95" s="6"/>
      <c r="T95" s="6"/>
      <c r="U95" s="6"/>
      <c r="V95" s="6"/>
      <c r="W95" s="6"/>
      <c r="X95" s="6"/>
      <c r="Y95" s="6"/>
      <c r="Z95" s="6"/>
      <c r="AA95" s="6"/>
      <c r="AB95" s="6">
        <v>3</v>
      </c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>
        <v>2</v>
      </c>
      <c r="AO95" s="6"/>
      <c r="AP95" s="6"/>
      <c r="AQ95" s="6"/>
      <c r="AR95" s="6"/>
      <c r="AS95" s="6"/>
      <c r="AT95" s="6"/>
      <c r="AU95" s="6"/>
      <c r="AV95" s="28"/>
      <c r="AW95" s="30">
        <f t="shared" si="36"/>
        <v>8</v>
      </c>
      <c r="AX95" s="23">
        <f t="shared" si="37"/>
        <v>0</v>
      </c>
      <c r="AY95" s="15">
        <f t="shared" si="38"/>
        <v>0</v>
      </c>
      <c r="AZ95" s="15">
        <f t="shared" si="39"/>
        <v>0</v>
      </c>
      <c r="BA95" s="15">
        <f t="shared" si="40"/>
        <v>0</v>
      </c>
      <c r="BB95" s="15">
        <f t="shared" si="41"/>
        <v>0</v>
      </c>
      <c r="BC95" s="15">
        <f t="shared" si="42"/>
        <v>0</v>
      </c>
      <c r="BD95" s="15">
        <f t="shared" si="43"/>
        <v>0</v>
      </c>
      <c r="BE95" s="15">
        <f t="shared" si="44"/>
        <v>1</v>
      </c>
      <c r="BF95" s="15">
        <f t="shared" si="45"/>
        <v>2</v>
      </c>
      <c r="BG95" s="15">
        <f t="shared" si="46"/>
        <v>1</v>
      </c>
      <c r="BH95" s="73">
        <f>INDEX('BRKC 2019 Fastest Laps'!$B$1:$B$100, MATCH(C95, 'BRKC 2019 Fastest Laps'!$C$1:$C$100, 0))</f>
        <v>32.378</v>
      </c>
      <c r="BI95" s="24">
        <f t="shared" si="47"/>
        <v>4</v>
      </c>
    </row>
    <row r="96" spans="2:61" ht="14.1" customHeight="1" x14ac:dyDescent="0.25">
      <c r="B96" s="6">
        <v>94</v>
      </c>
      <c r="C96" s="6" t="s">
        <v>153</v>
      </c>
      <c r="D96" s="6"/>
      <c r="E96" s="6"/>
      <c r="F96" s="6"/>
      <c r="G96" s="6"/>
      <c r="H96" s="6"/>
      <c r="I96" s="6"/>
      <c r="J96" s="6"/>
      <c r="K96" s="6">
        <v>1</v>
      </c>
      <c r="L96" s="6"/>
      <c r="M96" s="6"/>
      <c r="N96" s="54"/>
      <c r="O96" s="60"/>
      <c r="P96" s="6"/>
      <c r="Q96" s="6"/>
      <c r="R96" s="6"/>
      <c r="S96" s="6"/>
      <c r="T96" s="6"/>
      <c r="U96" s="6">
        <v>1</v>
      </c>
      <c r="V96" s="6"/>
      <c r="W96" s="6"/>
      <c r="X96" s="6"/>
      <c r="Y96" s="6"/>
      <c r="Z96" s="6"/>
      <c r="AA96" s="6"/>
      <c r="AB96" s="6"/>
      <c r="AC96" s="6"/>
      <c r="AD96" s="6"/>
      <c r="AE96" s="6">
        <v>2</v>
      </c>
      <c r="AF96" s="6"/>
      <c r="AG96" s="6"/>
      <c r="AH96" s="6"/>
      <c r="AI96" s="6"/>
      <c r="AJ96" s="6"/>
      <c r="AK96" s="6">
        <v>3</v>
      </c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28"/>
      <c r="AW96" s="30">
        <f t="shared" si="36"/>
        <v>7</v>
      </c>
      <c r="AX96" s="23">
        <f t="shared" si="37"/>
        <v>0</v>
      </c>
      <c r="AY96" s="15">
        <f t="shared" si="38"/>
        <v>0</v>
      </c>
      <c r="AZ96" s="15">
        <f t="shared" si="39"/>
        <v>0</v>
      </c>
      <c r="BA96" s="15">
        <f t="shared" si="40"/>
        <v>0</v>
      </c>
      <c r="BB96" s="15">
        <f t="shared" si="41"/>
        <v>0</v>
      </c>
      <c r="BC96" s="15">
        <f t="shared" si="42"/>
        <v>0</v>
      </c>
      <c r="BD96" s="15">
        <f t="shared" si="43"/>
        <v>0</v>
      </c>
      <c r="BE96" s="15">
        <f t="shared" si="44"/>
        <v>1</v>
      </c>
      <c r="BF96" s="15">
        <f t="shared" si="45"/>
        <v>1</v>
      </c>
      <c r="BG96" s="15">
        <f t="shared" si="46"/>
        <v>2</v>
      </c>
      <c r="BH96" s="73">
        <f>INDEX('BRKC 2019 Fastest Laps'!$B$1:$B$100, MATCH(C96, 'BRKC 2019 Fastest Laps'!$C$1:$C$100, 0))</f>
        <v>32.494</v>
      </c>
      <c r="BI96" s="24">
        <f t="shared" si="47"/>
        <v>4</v>
      </c>
    </row>
    <row r="97" spans="2:61" ht="14.1" customHeight="1" x14ac:dyDescent="0.25">
      <c r="B97" s="6">
        <v>95</v>
      </c>
      <c r="C97" s="6" t="s">
        <v>154</v>
      </c>
      <c r="D97" s="6"/>
      <c r="E97" s="6"/>
      <c r="F97" s="6"/>
      <c r="G97" s="6"/>
      <c r="H97" s="6"/>
      <c r="I97" s="6"/>
      <c r="J97" s="6"/>
      <c r="K97" s="6"/>
      <c r="L97" s="6"/>
      <c r="M97" s="6">
        <v>1</v>
      </c>
      <c r="N97" s="54"/>
      <c r="O97" s="60"/>
      <c r="P97" s="6"/>
      <c r="Q97" s="6"/>
      <c r="R97" s="6"/>
      <c r="S97" s="6"/>
      <c r="T97" s="6"/>
      <c r="U97" s="6"/>
      <c r="V97" s="6"/>
      <c r="W97" s="6"/>
      <c r="X97" s="6">
        <v>3</v>
      </c>
      <c r="Y97" s="6"/>
      <c r="Z97" s="6"/>
      <c r="AA97" s="6"/>
      <c r="AB97" s="6"/>
      <c r="AC97" s="6"/>
      <c r="AD97" s="6">
        <v>2</v>
      </c>
      <c r="AE97" s="6"/>
      <c r="AF97" s="6"/>
      <c r="AG97" s="6"/>
      <c r="AH97" s="6"/>
      <c r="AI97" s="6"/>
      <c r="AJ97" s="6"/>
      <c r="AK97" s="6"/>
      <c r="AL97" s="6">
        <v>1</v>
      </c>
      <c r="AM97" s="6"/>
      <c r="AN97" s="6"/>
      <c r="AO97" s="6"/>
      <c r="AP97" s="6"/>
      <c r="AQ97" s="6"/>
      <c r="AR97" s="6"/>
      <c r="AS97" s="6"/>
      <c r="AT97" s="6"/>
      <c r="AU97" s="6"/>
      <c r="AV97" s="28"/>
      <c r="AW97" s="30">
        <f t="shared" si="36"/>
        <v>7</v>
      </c>
      <c r="AX97" s="23">
        <f t="shared" si="37"/>
        <v>0</v>
      </c>
      <c r="AY97" s="15">
        <f t="shared" si="38"/>
        <v>0</v>
      </c>
      <c r="AZ97" s="15">
        <f t="shared" si="39"/>
        <v>0</v>
      </c>
      <c r="BA97" s="15">
        <f t="shared" si="40"/>
        <v>0</v>
      </c>
      <c r="BB97" s="15">
        <f t="shared" si="41"/>
        <v>0</v>
      </c>
      <c r="BC97" s="15">
        <f t="shared" si="42"/>
        <v>0</v>
      </c>
      <c r="BD97" s="15">
        <f t="shared" si="43"/>
        <v>0</v>
      </c>
      <c r="BE97" s="15">
        <f t="shared" si="44"/>
        <v>1</v>
      </c>
      <c r="BF97" s="15">
        <f t="shared" si="45"/>
        <v>1</v>
      </c>
      <c r="BG97" s="15">
        <f t="shared" si="46"/>
        <v>2</v>
      </c>
      <c r="BH97" s="73">
        <f>INDEX('BRKC 2019 Fastest Laps'!$B$1:$B$100, MATCH(C97, 'BRKC 2019 Fastest Laps'!$C$1:$C$100, 0))</f>
        <v>32.723999999999997</v>
      </c>
      <c r="BI97" s="24">
        <f t="shared" si="47"/>
        <v>4</v>
      </c>
    </row>
    <row r="98" spans="2:61" ht="14.1" customHeight="1" x14ac:dyDescent="0.25">
      <c r="B98" s="6">
        <v>96</v>
      </c>
      <c r="C98" s="6" t="s">
        <v>155</v>
      </c>
      <c r="D98" s="6" t="s">
        <v>187</v>
      </c>
      <c r="E98" s="6"/>
      <c r="F98" s="6"/>
      <c r="G98" s="6"/>
      <c r="H98" s="6"/>
      <c r="I98" s="6"/>
      <c r="J98" s="6">
        <v>1</v>
      </c>
      <c r="K98" s="6"/>
      <c r="L98" s="6"/>
      <c r="M98" s="6"/>
      <c r="N98" s="54"/>
      <c r="O98" s="60"/>
      <c r="P98" s="6"/>
      <c r="Q98" s="6"/>
      <c r="R98" s="6"/>
      <c r="S98" s="6">
        <v>3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>
        <v>1</v>
      </c>
      <c r="AG98" s="6"/>
      <c r="AH98" s="6"/>
      <c r="AI98" s="6"/>
      <c r="AJ98" s="6"/>
      <c r="AK98" s="6"/>
      <c r="AL98" s="6"/>
      <c r="AM98" s="6"/>
      <c r="AN98" s="6"/>
      <c r="AO98" s="6">
        <v>2</v>
      </c>
      <c r="AP98" s="6"/>
      <c r="AQ98" s="6"/>
      <c r="AR98" s="6"/>
      <c r="AS98" s="6"/>
      <c r="AT98" s="6"/>
      <c r="AU98" s="6"/>
      <c r="AV98" s="28"/>
      <c r="AW98" s="30">
        <f t="shared" si="36"/>
        <v>7</v>
      </c>
      <c r="AX98" s="23">
        <f t="shared" si="37"/>
        <v>0</v>
      </c>
      <c r="AY98" s="15">
        <f t="shared" si="38"/>
        <v>0</v>
      </c>
      <c r="AZ98" s="15">
        <f t="shared" si="39"/>
        <v>0</v>
      </c>
      <c r="BA98" s="15">
        <f t="shared" si="40"/>
        <v>0</v>
      </c>
      <c r="BB98" s="15">
        <f t="shared" si="41"/>
        <v>0</v>
      </c>
      <c r="BC98" s="15">
        <f t="shared" si="42"/>
        <v>0</v>
      </c>
      <c r="BD98" s="15">
        <f t="shared" si="43"/>
        <v>0</v>
      </c>
      <c r="BE98" s="15">
        <f t="shared" si="44"/>
        <v>1</v>
      </c>
      <c r="BF98" s="15">
        <f t="shared" si="45"/>
        <v>1</v>
      </c>
      <c r="BG98" s="15">
        <f t="shared" si="46"/>
        <v>2</v>
      </c>
      <c r="BH98" s="73">
        <f>INDEX('BRKC 2019 Fastest Laps'!$B$1:$B$100, MATCH(C98, 'BRKC 2019 Fastest Laps'!$C$1:$C$100, 0))</f>
        <v>32.808</v>
      </c>
      <c r="BI98" s="24">
        <f t="shared" si="47"/>
        <v>4</v>
      </c>
    </row>
    <row r="99" spans="2:61" ht="15" x14ac:dyDescent="0.25">
      <c r="B99" s="6">
        <v>97</v>
      </c>
      <c r="C99" s="6" t="s">
        <v>156</v>
      </c>
      <c r="D99" s="6"/>
      <c r="E99" s="6"/>
      <c r="F99" s="6"/>
      <c r="G99" s="6"/>
      <c r="H99" s="6"/>
      <c r="I99" s="6">
        <v>2</v>
      </c>
      <c r="J99" s="6"/>
      <c r="K99" s="6"/>
      <c r="L99" s="6"/>
      <c r="M99" s="6"/>
      <c r="N99" s="54"/>
      <c r="O99" s="60"/>
      <c r="P99" s="6">
        <v>2</v>
      </c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>
        <v>2</v>
      </c>
      <c r="AI99" s="6"/>
      <c r="AJ99" s="6"/>
      <c r="AK99" s="6"/>
      <c r="AL99" s="6"/>
      <c r="AM99" s="6"/>
      <c r="AN99" s="6"/>
      <c r="AO99" s="6"/>
      <c r="AP99" s="6">
        <v>1</v>
      </c>
      <c r="AQ99" s="6"/>
      <c r="AR99" s="6"/>
      <c r="AS99" s="6"/>
      <c r="AT99" s="6"/>
      <c r="AU99" s="6"/>
      <c r="AV99" s="28"/>
      <c r="AW99" s="30">
        <f t="shared" si="36"/>
        <v>7</v>
      </c>
      <c r="AX99" s="23">
        <f t="shared" si="37"/>
        <v>0</v>
      </c>
      <c r="AY99" s="15">
        <f t="shared" si="38"/>
        <v>0</v>
      </c>
      <c r="AZ99" s="15">
        <f t="shared" si="39"/>
        <v>0</v>
      </c>
      <c r="BA99" s="15">
        <f t="shared" si="40"/>
        <v>0</v>
      </c>
      <c r="BB99" s="15">
        <f t="shared" si="41"/>
        <v>0</v>
      </c>
      <c r="BC99" s="15">
        <f t="shared" si="42"/>
        <v>0</v>
      </c>
      <c r="BD99" s="15">
        <f t="shared" si="43"/>
        <v>0</v>
      </c>
      <c r="BE99" s="15">
        <f t="shared" si="44"/>
        <v>0</v>
      </c>
      <c r="BF99" s="15">
        <f t="shared" si="45"/>
        <v>3</v>
      </c>
      <c r="BG99" s="15">
        <f t="shared" si="46"/>
        <v>1</v>
      </c>
      <c r="BH99" s="73">
        <f>INDEX('BRKC 2019 Fastest Laps'!$B$1:$B$100, MATCH(C99, 'BRKC 2019 Fastest Laps'!$C$1:$C$100, 0))</f>
        <v>32.572000000000003</v>
      </c>
      <c r="BI99" s="24">
        <f t="shared" si="47"/>
        <v>4</v>
      </c>
    </row>
    <row r="100" spans="2:61" ht="15" x14ac:dyDescent="0.25">
      <c r="B100" s="6">
        <v>98</v>
      </c>
      <c r="C100" s="6" t="s">
        <v>157</v>
      </c>
      <c r="D100" s="6" t="s">
        <v>191</v>
      </c>
      <c r="E100" s="6"/>
      <c r="F100" s="6"/>
      <c r="G100" s="6">
        <v>2</v>
      </c>
      <c r="H100" s="6"/>
      <c r="I100" s="6"/>
      <c r="J100" s="6"/>
      <c r="K100" s="6"/>
      <c r="L100" s="6"/>
      <c r="M100" s="6"/>
      <c r="N100" s="54"/>
      <c r="O100" s="60"/>
      <c r="P100" s="6">
        <v>1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>
        <v>2</v>
      </c>
      <c r="AG100" s="6"/>
      <c r="AH100" s="6"/>
      <c r="AI100" s="6"/>
      <c r="AJ100" s="6"/>
      <c r="AK100" s="6"/>
      <c r="AL100" s="6"/>
      <c r="AM100" s="6"/>
      <c r="AN100" s="6">
        <v>1</v>
      </c>
      <c r="AO100" s="6"/>
      <c r="AP100" s="6"/>
      <c r="AQ100" s="6"/>
      <c r="AR100" s="6"/>
      <c r="AS100" s="6"/>
      <c r="AT100" s="6"/>
      <c r="AU100" s="6"/>
      <c r="AV100" s="28"/>
      <c r="AW100" s="30">
        <f t="shared" si="36"/>
        <v>6</v>
      </c>
      <c r="AX100" s="23">
        <f t="shared" si="37"/>
        <v>0</v>
      </c>
      <c r="AY100" s="15">
        <f t="shared" si="38"/>
        <v>0</v>
      </c>
      <c r="AZ100" s="15">
        <f t="shared" si="39"/>
        <v>0</v>
      </c>
      <c r="BA100" s="15">
        <f t="shared" si="40"/>
        <v>0</v>
      </c>
      <c r="BB100" s="15">
        <f t="shared" si="41"/>
        <v>0</v>
      </c>
      <c r="BC100" s="15">
        <f t="shared" si="42"/>
        <v>0</v>
      </c>
      <c r="BD100" s="15">
        <f t="shared" si="43"/>
        <v>0</v>
      </c>
      <c r="BE100" s="15">
        <f t="shared" si="44"/>
        <v>0</v>
      </c>
      <c r="BF100" s="15">
        <f t="shared" si="45"/>
        <v>2</v>
      </c>
      <c r="BG100" s="15">
        <f t="shared" si="46"/>
        <v>2</v>
      </c>
      <c r="BH100" s="73">
        <f>INDEX('BRKC 2019 Fastest Laps'!$B$1:$B$100, MATCH(C100, 'BRKC 2019 Fastest Laps'!$C$1:$C$100, 0))</f>
        <v>33.002000000000002</v>
      </c>
      <c r="BI100" s="24">
        <f t="shared" si="47"/>
        <v>4</v>
      </c>
    </row>
    <row r="101" spans="2:61" ht="15" x14ac:dyDescent="0.25">
      <c r="B101" s="6">
        <v>99</v>
      </c>
      <c r="C101" s="6" t="s">
        <v>95</v>
      </c>
      <c r="D101" s="6"/>
      <c r="E101" s="6">
        <v>1</v>
      </c>
      <c r="F101" s="6"/>
      <c r="G101" s="6"/>
      <c r="H101" s="6"/>
      <c r="I101" s="6"/>
      <c r="J101" s="6"/>
      <c r="K101" s="6"/>
      <c r="L101" s="6"/>
      <c r="M101" s="6"/>
      <c r="N101" s="54"/>
      <c r="O101" s="60"/>
      <c r="P101" s="6"/>
      <c r="Q101" s="6"/>
      <c r="R101" s="6"/>
      <c r="S101" s="6"/>
      <c r="T101" s="6"/>
      <c r="U101" s="6"/>
      <c r="V101" s="6">
        <v>2</v>
      </c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>
        <v>1</v>
      </c>
      <c r="AI101" s="6">
        <v>1</v>
      </c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28"/>
      <c r="AW101" s="30">
        <f t="shared" si="36"/>
        <v>5</v>
      </c>
      <c r="AX101" s="23">
        <f t="shared" si="37"/>
        <v>0</v>
      </c>
      <c r="AY101" s="15">
        <f t="shared" si="38"/>
        <v>0</v>
      </c>
      <c r="AZ101" s="15">
        <f t="shared" si="39"/>
        <v>0</v>
      </c>
      <c r="BA101" s="15">
        <f t="shared" si="40"/>
        <v>0</v>
      </c>
      <c r="BB101" s="15">
        <f t="shared" si="41"/>
        <v>0</v>
      </c>
      <c r="BC101" s="15">
        <f t="shared" si="42"/>
        <v>0</v>
      </c>
      <c r="BD101" s="15">
        <f t="shared" si="43"/>
        <v>0</v>
      </c>
      <c r="BE101" s="15">
        <f t="shared" si="44"/>
        <v>0</v>
      </c>
      <c r="BF101" s="15">
        <f t="shared" si="45"/>
        <v>1</v>
      </c>
      <c r="BG101" s="15">
        <f t="shared" si="46"/>
        <v>3</v>
      </c>
      <c r="BH101" s="73">
        <f>INDEX('BRKC 2019 Fastest Laps'!$B$1:$B$100, MATCH(C101, 'BRKC 2019 Fastest Laps'!$C$1:$C$100, 0))</f>
        <v>33.542999999999999</v>
      </c>
      <c r="BI101" s="24">
        <f t="shared" si="47"/>
        <v>4</v>
      </c>
    </row>
    <row r="102" spans="2:61" ht="15" x14ac:dyDescent="0.25">
      <c r="B102" s="6">
        <v>100</v>
      </c>
      <c r="C102" s="6" t="s">
        <v>158</v>
      </c>
      <c r="D102" s="6" t="s">
        <v>189</v>
      </c>
      <c r="E102" s="6"/>
      <c r="F102" s="6"/>
      <c r="G102" s="6"/>
      <c r="H102" s="6"/>
      <c r="I102" s="6">
        <v>1</v>
      </c>
      <c r="J102" s="6"/>
      <c r="K102" s="6"/>
      <c r="L102" s="6"/>
      <c r="M102" s="6"/>
      <c r="N102" s="54"/>
      <c r="O102" s="60"/>
      <c r="P102" s="6"/>
      <c r="Q102" s="6"/>
      <c r="R102" s="6"/>
      <c r="S102" s="6"/>
      <c r="T102" s="6"/>
      <c r="U102" s="6"/>
      <c r="V102" s="6">
        <v>1</v>
      </c>
      <c r="W102" s="6"/>
      <c r="X102" s="6"/>
      <c r="Y102" s="6"/>
      <c r="Z102" s="6"/>
      <c r="AA102" s="6"/>
      <c r="AB102" s="6">
        <v>1</v>
      </c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>
        <v>1</v>
      </c>
      <c r="AN102" s="6"/>
      <c r="AO102" s="6"/>
      <c r="AP102" s="6"/>
      <c r="AQ102" s="6"/>
      <c r="AR102" s="6"/>
      <c r="AS102" s="6"/>
      <c r="AT102" s="6"/>
      <c r="AU102" s="6"/>
      <c r="AV102" s="28"/>
      <c r="AW102" s="30">
        <f t="shared" si="36"/>
        <v>4</v>
      </c>
      <c r="AX102" s="23">
        <f t="shared" si="37"/>
        <v>0</v>
      </c>
      <c r="AY102" s="15">
        <f t="shared" si="38"/>
        <v>0</v>
      </c>
      <c r="AZ102" s="15">
        <f t="shared" si="39"/>
        <v>0</v>
      </c>
      <c r="BA102" s="15">
        <f t="shared" si="40"/>
        <v>0</v>
      </c>
      <c r="BB102" s="15">
        <f t="shared" si="41"/>
        <v>0</v>
      </c>
      <c r="BC102" s="15">
        <f t="shared" si="42"/>
        <v>0</v>
      </c>
      <c r="BD102" s="15">
        <f t="shared" si="43"/>
        <v>0</v>
      </c>
      <c r="BE102" s="15">
        <f t="shared" si="44"/>
        <v>0</v>
      </c>
      <c r="BF102" s="15">
        <f t="shared" si="45"/>
        <v>0</v>
      </c>
      <c r="BG102" s="15">
        <f t="shared" si="46"/>
        <v>4</v>
      </c>
      <c r="BH102" s="73">
        <f>INDEX('BRKC 2019 Fastest Laps'!$B$1:$B$100, MATCH(C102, 'BRKC 2019 Fastest Laps'!$C$1:$C$100, 0))</f>
        <v>32.404000000000003</v>
      </c>
      <c r="BI102" s="24">
        <f t="shared" si="47"/>
        <v>4</v>
      </c>
    </row>
  </sheetData>
  <sortState ref="B3:BJ12">
    <sortCondition ref="AV3:AV12"/>
    <sortCondition descending="1" ref="AW3:AW12"/>
    <sortCondition descending="1" ref="AX3:AX12"/>
    <sortCondition descending="1" ref="AY3:AY12"/>
    <sortCondition descending="1" ref="AZ3:AZ12"/>
    <sortCondition descending="1" ref="BA3:BA12"/>
    <sortCondition descending="1" ref="BB3:BB12"/>
    <sortCondition descending="1" ref="BC3:BC12"/>
    <sortCondition descending="1" ref="BD3:BD12"/>
    <sortCondition descending="1" ref="BE3:BE12"/>
    <sortCondition descending="1" ref="BF3:BF12"/>
    <sortCondition descending="1" ref="BG3:BG12"/>
    <sortCondition ref="BH3:BH12"/>
  </sortState>
  <printOptions gridLines="1"/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I8" sqref="I8"/>
    </sheetView>
  </sheetViews>
  <sheetFormatPr defaultRowHeight="15" x14ac:dyDescent="0.25"/>
  <cols>
    <col min="3" max="3" width="31.7109375" customWidth="1"/>
  </cols>
  <sheetData>
    <row r="1" spans="1:3" x14ac:dyDescent="0.25">
      <c r="A1" s="75">
        <v>1</v>
      </c>
      <c r="B1" s="76">
        <v>31.562000000000001</v>
      </c>
      <c r="C1" s="76" t="s">
        <v>97</v>
      </c>
    </row>
    <row r="2" spans="1:3" x14ac:dyDescent="0.25">
      <c r="A2" s="77">
        <v>2</v>
      </c>
      <c r="B2" s="78">
        <v>31.565000000000001</v>
      </c>
      <c r="C2" s="78" t="s">
        <v>4</v>
      </c>
    </row>
    <row r="3" spans="1:3" x14ac:dyDescent="0.25">
      <c r="A3" s="75">
        <v>3</v>
      </c>
      <c r="B3" s="76">
        <v>31.689</v>
      </c>
      <c r="C3" s="76" t="s">
        <v>96</v>
      </c>
    </row>
    <row r="4" spans="1:3" x14ac:dyDescent="0.25">
      <c r="A4" s="77">
        <v>4</v>
      </c>
      <c r="B4" s="78">
        <v>31.704000000000001</v>
      </c>
      <c r="C4" s="78" t="s">
        <v>80</v>
      </c>
    </row>
    <row r="5" spans="1:3" x14ac:dyDescent="0.25">
      <c r="A5" s="75">
        <v>5</v>
      </c>
      <c r="B5" s="76">
        <v>31.710999999999999</v>
      </c>
      <c r="C5" s="76" t="s">
        <v>100</v>
      </c>
    </row>
    <row r="6" spans="1:3" x14ac:dyDescent="0.25">
      <c r="A6" s="77">
        <v>6</v>
      </c>
      <c r="B6" s="78">
        <v>31.738</v>
      </c>
      <c r="C6" s="78" t="s">
        <v>9</v>
      </c>
    </row>
    <row r="7" spans="1:3" x14ac:dyDescent="0.25">
      <c r="A7" s="75">
        <v>7</v>
      </c>
      <c r="B7" s="76">
        <v>31.753</v>
      </c>
      <c r="C7" s="76" t="s">
        <v>113</v>
      </c>
    </row>
    <row r="8" spans="1:3" x14ac:dyDescent="0.25">
      <c r="A8" s="77">
        <v>8</v>
      </c>
      <c r="B8" s="78">
        <v>31.773</v>
      </c>
      <c r="C8" s="78" t="s">
        <v>3</v>
      </c>
    </row>
    <row r="9" spans="1:3" x14ac:dyDescent="0.25">
      <c r="A9" s="75">
        <v>9</v>
      </c>
      <c r="B9" s="76">
        <v>31.786000000000001</v>
      </c>
      <c r="C9" s="76" t="s">
        <v>2</v>
      </c>
    </row>
    <row r="10" spans="1:3" x14ac:dyDescent="0.25">
      <c r="A10" s="77">
        <v>10</v>
      </c>
      <c r="B10" s="78">
        <v>31.811</v>
      </c>
      <c r="C10" s="78" t="s">
        <v>83</v>
      </c>
    </row>
    <row r="11" spans="1:3" x14ac:dyDescent="0.25">
      <c r="A11" s="75">
        <v>11</v>
      </c>
      <c r="B11" s="76">
        <v>31.817</v>
      </c>
      <c r="C11" s="76" t="s">
        <v>103</v>
      </c>
    </row>
    <row r="12" spans="1:3" x14ac:dyDescent="0.25">
      <c r="A12" s="77">
        <v>12</v>
      </c>
      <c r="B12" s="78">
        <v>31.826000000000001</v>
      </c>
      <c r="C12" s="78" t="s">
        <v>98</v>
      </c>
    </row>
    <row r="13" spans="1:3" x14ac:dyDescent="0.25">
      <c r="A13" s="75">
        <v>13</v>
      </c>
      <c r="B13" s="76">
        <v>31.835000000000001</v>
      </c>
      <c r="C13" s="76" t="s">
        <v>116</v>
      </c>
    </row>
    <row r="14" spans="1:3" x14ac:dyDescent="0.25">
      <c r="A14" s="77">
        <v>14</v>
      </c>
      <c r="B14" s="78">
        <v>31.841999999999999</v>
      </c>
      <c r="C14" s="78" t="s">
        <v>118</v>
      </c>
    </row>
    <row r="15" spans="1:3" x14ac:dyDescent="0.25">
      <c r="A15" s="75">
        <v>15</v>
      </c>
      <c r="B15" s="76">
        <v>31.850999999999999</v>
      </c>
      <c r="C15" s="76" t="s">
        <v>114</v>
      </c>
    </row>
    <row r="16" spans="1:3" x14ac:dyDescent="0.25">
      <c r="A16" s="77">
        <v>16</v>
      </c>
      <c r="B16" s="78">
        <v>31.853999999999999</v>
      </c>
      <c r="C16" s="78" t="s">
        <v>119</v>
      </c>
    </row>
    <row r="17" spans="1:3" x14ac:dyDescent="0.25">
      <c r="A17" s="75">
        <v>17</v>
      </c>
      <c r="B17" s="76">
        <v>31.87</v>
      </c>
      <c r="C17" s="76" t="s">
        <v>120</v>
      </c>
    </row>
    <row r="18" spans="1:3" x14ac:dyDescent="0.25">
      <c r="A18" s="77">
        <v>18</v>
      </c>
      <c r="B18" s="78">
        <v>31.875</v>
      </c>
      <c r="C18" s="78" t="s">
        <v>5</v>
      </c>
    </row>
    <row r="19" spans="1:3" x14ac:dyDescent="0.25">
      <c r="A19" s="75">
        <v>19</v>
      </c>
      <c r="B19" s="76">
        <v>31.878</v>
      </c>
      <c r="C19" s="76" t="s">
        <v>130</v>
      </c>
    </row>
    <row r="20" spans="1:3" x14ac:dyDescent="0.25">
      <c r="A20" s="77">
        <v>20</v>
      </c>
      <c r="B20" s="78">
        <v>31.884</v>
      </c>
      <c r="C20" s="78" t="s">
        <v>79</v>
      </c>
    </row>
    <row r="21" spans="1:3" x14ac:dyDescent="0.25">
      <c r="A21" s="75">
        <v>21</v>
      </c>
      <c r="B21" s="76">
        <v>31.888000000000002</v>
      </c>
      <c r="C21" s="76" t="s">
        <v>8</v>
      </c>
    </row>
    <row r="22" spans="1:3" x14ac:dyDescent="0.25">
      <c r="A22" s="77">
        <v>22</v>
      </c>
      <c r="B22" s="78">
        <v>31.891999999999999</v>
      </c>
      <c r="C22" s="78" t="s">
        <v>115</v>
      </c>
    </row>
    <row r="23" spans="1:3" x14ac:dyDescent="0.25">
      <c r="A23" s="75">
        <v>23</v>
      </c>
      <c r="B23" s="76">
        <v>31.895</v>
      </c>
      <c r="C23" s="76" t="s">
        <v>99</v>
      </c>
    </row>
    <row r="24" spans="1:3" x14ac:dyDescent="0.25">
      <c r="A24" s="77">
        <v>24</v>
      </c>
      <c r="B24" s="78">
        <v>31.916</v>
      </c>
      <c r="C24" s="78" t="s">
        <v>126</v>
      </c>
    </row>
    <row r="25" spans="1:3" x14ac:dyDescent="0.25">
      <c r="A25" s="75">
        <v>25</v>
      </c>
      <c r="B25" s="76">
        <v>31.974</v>
      </c>
      <c r="C25" s="76" t="s">
        <v>101</v>
      </c>
    </row>
    <row r="26" spans="1:3" x14ac:dyDescent="0.25">
      <c r="A26" s="77">
        <v>26</v>
      </c>
      <c r="B26" s="78">
        <v>31.974</v>
      </c>
      <c r="C26" s="78" t="s">
        <v>117</v>
      </c>
    </row>
    <row r="27" spans="1:3" x14ac:dyDescent="0.25">
      <c r="A27" s="75">
        <v>27</v>
      </c>
      <c r="B27" s="76">
        <v>31.981999999999999</v>
      </c>
      <c r="C27" s="76" t="s">
        <v>82</v>
      </c>
    </row>
    <row r="28" spans="1:3" x14ac:dyDescent="0.25">
      <c r="A28" s="77">
        <v>28</v>
      </c>
      <c r="B28" s="78">
        <v>32.01</v>
      </c>
      <c r="C28" s="78" t="s">
        <v>15</v>
      </c>
    </row>
    <row r="29" spans="1:3" x14ac:dyDescent="0.25">
      <c r="A29" s="75">
        <v>29</v>
      </c>
      <c r="B29" s="76">
        <v>32.018000000000001</v>
      </c>
      <c r="C29" s="76" t="s">
        <v>87</v>
      </c>
    </row>
    <row r="30" spans="1:3" x14ac:dyDescent="0.25">
      <c r="A30" s="77">
        <v>30</v>
      </c>
      <c r="B30" s="78">
        <v>32.031999999999996</v>
      </c>
      <c r="C30" s="78" t="s">
        <v>89</v>
      </c>
    </row>
    <row r="31" spans="1:3" x14ac:dyDescent="0.25">
      <c r="A31" s="75">
        <v>31</v>
      </c>
      <c r="B31" s="76">
        <v>32.048000000000002</v>
      </c>
      <c r="C31" s="76" t="s">
        <v>122</v>
      </c>
    </row>
    <row r="32" spans="1:3" x14ac:dyDescent="0.25">
      <c r="A32" s="77">
        <v>32</v>
      </c>
      <c r="B32" s="78">
        <v>32.051000000000002</v>
      </c>
      <c r="C32" s="78" t="s">
        <v>102</v>
      </c>
    </row>
    <row r="33" spans="1:3" x14ac:dyDescent="0.25">
      <c r="A33" s="75">
        <v>33</v>
      </c>
      <c r="B33" s="76">
        <v>32.054000000000002</v>
      </c>
      <c r="C33" s="76" t="s">
        <v>121</v>
      </c>
    </row>
    <row r="34" spans="1:3" x14ac:dyDescent="0.25">
      <c r="A34" s="77">
        <v>34</v>
      </c>
      <c r="B34" s="78">
        <v>32.064</v>
      </c>
      <c r="C34" s="78" t="s">
        <v>124</v>
      </c>
    </row>
    <row r="35" spans="1:3" x14ac:dyDescent="0.25">
      <c r="A35" s="75">
        <v>35</v>
      </c>
      <c r="B35" s="76">
        <v>32.073</v>
      </c>
      <c r="C35" s="76" t="s">
        <v>19</v>
      </c>
    </row>
    <row r="36" spans="1:3" x14ac:dyDescent="0.25">
      <c r="A36" s="77">
        <v>36</v>
      </c>
      <c r="B36" s="78">
        <v>32.095999999999997</v>
      </c>
      <c r="C36" s="78" t="s">
        <v>123</v>
      </c>
    </row>
    <row r="37" spans="1:3" x14ac:dyDescent="0.25">
      <c r="A37" s="75">
        <v>37</v>
      </c>
      <c r="B37" s="76">
        <v>32.103000000000002</v>
      </c>
      <c r="C37" s="76" t="s">
        <v>84</v>
      </c>
    </row>
    <row r="38" spans="1:3" x14ac:dyDescent="0.25">
      <c r="A38" s="77">
        <v>38</v>
      </c>
      <c r="B38" s="78">
        <v>32.106999999999999</v>
      </c>
      <c r="C38" s="78" t="s">
        <v>127</v>
      </c>
    </row>
    <row r="39" spans="1:3" x14ac:dyDescent="0.25">
      <c r="A39" s="75">
        <v>39</v>
      </c>
      <c r="B39" s="76">
        <v>32.107999999999997</v>
      </c>
      <c r="C39" s="76" t="s">
        <v>13</v>
      </c>
    </row>
    <row r="40" spans="1:3" x14ac:dyDescent="0.25">
      <c r="A40" s="77">
        <v>40</v>
      </c>
      <c r="B40" s="78">
        <v>32.125999999999998</v>
      </c>
      <c r="C40" s="78" t="s">
        <v>104</v>
      </c>
    </row>
    <row r="41" spans="1:3" x14ac:dyDescent="0.25">
      <c r="A41" s="75">
        <v>41</v>
      </c>
      <c r="B41" s="76">
        <v>32.130000000000003</v>
      </c>
      <c r="C41" s="76" t="s">
        <v>12</v>
      </c>
    </row>
    <row r="42" spans="1:3" x14ac:dyDescent="0.25">
      <c r="A42" s="77">
        <v>42</v>
      </c>
      <c r="B42" s="78">
        <v>32.143999999999998</v>
      </c>
      <c r="C42" s="78" t="s">
        <v>16</v>
      </c>
    </row>
    <row r="43" spans="1:3" x14ac:dyDescent="0.25">
      <c r="A43" s="75">
        <v>43</v>
      </c>
      <c r="B43" s="76">
        <v>32.149000000000001</v>
      </c>
      <c r="C43" s="76" t="s">
        <v>17</v>
      </c>
    </row>
    <row r="44" spans="1:3" x14ac:dyDescent="0.25">
      <c r="A44" s="77">
        <v>44</v>
      </c>
      <c r="B44" s="78">
        <v>32.154000000000003</v>
      </c>
      <c r="C44" s="78" t="s">
        <v>135</v>
      </c>
    </row>
    <row r="45" spans="1:3" x14ac:dyDescent="0.25">
      <c r="A45" s="75">
        <v>45</v>
      </c>
      <c r="B45" s="76">
        <v>32.155999999999999</v>
      </c>
      <c r="C45" s="76" t="s">
        <v>136</v>
      </c>
    </row>
    <row r="46" spans="1:3" x14ac:dyDescent="0.25">
      <c r="A46" s="77">
        <v>46</v>
      </c>
      <c r="B46" s="78">
        <v>32.170999999999999</v>
      </c>
      <c r="C46" s="78" t="s">
        <v>11</v>
      </c>
    </row>
    <row r="47" spans="1:3" x14ac:dyDescent="0.25">
      <c r="A47" s="75">
        <v>47</v>
      </c>
      <c r="B47" s="76">
        <v>32.18</v>
      </c>
      <c r="C47" s="76" t="s">
        <v>10</v>
      </c>
    </row>
    <row r="48" spans="1:3" x14ac:dyDescent="0.25">
      <c r="A48" s="77">
        <v>48</v>
      </c>
      <c r="B48" s="78">
        <v>32.19</v>
      </c>
      <c r="C48" s="78" t="s">
        <v>18</v>
      </c>
    </row>
    <row r="49" spans="1:3" x14ac:dyDescent="0.25">
      <c r="A49" s="75">
        <v>49</v>
      </c>
      <c r="B49" s="76">
        <v>32.203000000000003</v>
      </c>
      <c r="C49" s="76" t="s">
        <v>105</v>
      </c>
    </row>
    <row r="50" spans="1:3" x14ac:dyDescent="0.25">
      <c r="A50" s="77">
        <v>50</v>
      </c>
      <c r="B50" s="78">
        <v>32.210999999999999</v>
      </c>
      <c r="C50" s="78" t="s">
        <v>129</v>
      </c>
    </row>
    <row r="51" spans="1:3" x14ac:dyDescent="0.25">
      <c r="A51" s="75">
        <v>51</v>
      </c>
      <c r="B51" s="76">
        <v>32.216000000000001</v>
      </c>
      <c r="C51" s="76" t="s">
        <v>131</v>
      </c>
    </row>
    <row r="52" spans="1:3" x14ac:dyDescent="0.25">
      <c r="A52" s="77">
        <v>52</v>
      </c>
      <c r="B52" s="78">
        <v>32.22</v>
      </c>
      <c r="C52" s="78" t="s">
        <v>81</v>
      </c>
    </row>
    <row r="53" spans="1:3" x14ac:dyDescent="0.25">
      <c r="A53" s="75">
        <v>53</v>
      </c>
      <c r="B53" s="76">
        <v>32.222999999999999</v>
      </c>
      <c r="C53" s="76" t="s">
        <v>14</v>
      </c>
    </row>
    <row r="54" spans="1:3" x14ac:dyDescent="0.25">
      <c r="A54" s="77">
        <v>54</v>
      </c>
      <c r="B54" s="78">
        <v>32.225999999999999</v>
      </c>
      <c r="C54" s="78" t="s">
        <v>137</v>
      </c>
    </row>
    <row r="55" spans="1:3" x14ac:dyDescent="0.25">
      <c r="A55" s="75">
        <v>55</v>
      </c>
      <c r="B55" s="76">
        <v>32.228999999999999</v>
      </c>
      <c r="C55" s="76" t="s">
        <v>110</v>
      </c>
    </row>
    <row r="56" spans="1:3" x14ac:dyDescent="0.25">
      <c r="A56" s="77">
        <v>56</v>
      </c>
      <c r="B56" s="78">
        <v>32.231000000000002</v>
      </c>
      <c r="C56" s="78" t="s">
        <v>125</v>
      </c>
    </row>
    <row r="57" spans="1:3" x14ac:dyDescent="0.25">
      <c r="A57" s="75">
        <v>57</v>
      </c>
      <c r="B57" s="76">
        <v>32.231000000000002</v>
      </c>
      <c r="C57" s="76" t="s">
        <v>132</v>
      </c>
    </row>
    <row r="58" spans="1:3" x14ac:dyDescent="0.25">
      <c r="A58" s="77">
        <v>58</v>
      </c>
      <c r="B58" s="78">
        <v>32.238999999999997</v>
      </c>
      <c r="C58" s="78" t="s">
        <v>143</v>
      </c>
    </row>
    <row r="59" spans="1:3" x14ac:dyDescent="0.25">
      <c r="A59" s="75">
        <v>59</v>
      </c>
      <c r="B59" s="76">
        <v>32.238999999999997</v>
      </c>
      <c r="C59" s="76" t="s">
        <v>151</v>
      </c>
    </row>
    <row r="60" spans="1:3" x14ac:dyDescent="0.25">
      <c r="A60" s="77">
        <v>60</v>
      </c>
      <c r="B60" s="78">
        <v>32.261000000000003</v>
      </c>
      <c r="C60" s="78" t="s">
        <v>21</v>
      </c>
    </row>
    <row r="61" spans="1:3" x14ac:dyDescent="0.25">
      <c r="A61" s="75">
        <v>61</v>
      </c>
      <c r="B61" s="76">
        <v>32.262999999999998</v>
      </c>
      <c r="C61" s="76" t="s">
        <v>107</v>
      </c>
    </row>
    <row r="62" spans="1:3" x14ac:dyDescent="0.25">
      <c r="A62" s="77">
        <v>62</v>
      </c>
      <c r="B62" s="78">
        <v>32.265000000000001</v>
      </c>
      <c r="C62" s="78" t="s">
        <v>7</v>
      </c>
    </row>
    <row r="63" spans="1:3" x14ac:dyDescent="0.25">
      <c r="A63" s="75">
        <v>63</v>
      </c>
      <c r="B63" s="76">
        <v>32.267000000000003</v>
      </c>
      <c r="C63" s="76" t="s">
        <v>91</v>
      </c>
    </row>
    <row r="64" spans="1:3" x14ac:dyDescent="0.25">
      <c r="A64" s="77">
        <v>64</v>
      </c>
      <c r="B64" s="78">
        <v>32.277999999999999</v>
      </c>
      <c r="C64" s="78" t="s">
        <v>128</v>
      </c>
    </row>
    <row r="65" spans="1:3" x14ac:dyDescent="0.25">
      <c r="A65" s="75">
        <v>65</v>
      </c>
      <c r="B65" s="76">
        <v>32.281999999999996</v>
      </c>
      <c r="C65" s="76" t="s">
        <v>93</v>
      </c>
    </row>
    <row r="66" spans="1:3" x14ac:dyDescent="0.25">
      <c r="A66" s="77">
        <v>66</v>
      </c>
      <c r="B66" s="78">
        <v>32.286000000000001</v>
      </c>
      <c r="C66" s="78" t="s">
        <v>20</v>
      </c>
    </row>
    <row r="67" spans="1:3" x14ac:dyDescent="0.25">
      <c r="A67" s="75">
        <v>67</v>
      </c>
      <c r="B67" s="76">
        <v>32.320999999999998</v>
      </c>
      <c r="C67" s="76" t="s">
        <v>85</v>
      </c>
    </row>
    <row r="68" spans="1:3" x14ac:dyDescent="0.25">
      <c r="A68" s="77">
        <v>68</v>
      </c>
      <c r="B68" s="78">
        <v>32.33</v>
      </c>
      <c r="C68" s="78" t="s">
        <v>6</v>
      </c>
    </row>
    <row r="69" spans="1:3" x14ac:dyDescent="0.25">
      <c r="A69" s="75">
        <v>69</v>
      </c>
      <c r="B69" s="76">
        <v>32.341000000000001</v>
      </c>
      <c r="C69" s="76" t="s">
        <v>108</v>
      </c>
    </row>
    <row r="70" spans="1:3" x14ac:dyDescent="0.25">
      <c r="A70" s="77">
        <v>70</v>
      </c>
      <c r="B70" s="78">
        <v>32.366</v>
      </c>
      <c r="C70" s="78" t="s">
        <v>142</v>
      </c>
    </row>
    <row r="71" spans="1:3" x14ac:dyDescent="0.25">
      <c r="A71" s="75">
        <v>71</v>
      </c>
      <c r="B71" s="76">
        <v>32.368000000000002</v>
      </c>
      <c r="C71" s="76" t="s">
        <v>150</v>
      </c>
    </row>
    <row r="72" spans="1:3" x14ac:dyDescent="0.25">
      <c r="A72" s="77">
        <v>72</v>
      </c>
      <c r="B72" s="78">
        <v>32.368000000000002</v>
      </c>
      <c r="C72" s="78" t="s">
        <v>145</v>
      </c>
    </row>
    <row r="73" spans="1:3" x14ac:dyDescent="0.25">
      <c r="A73" s="75">
        <v>73</v>
      </c>
      <c r="B73" s="76">
        <v>32.369</v>
      </c>
      <c r="C73" s="76" t="s">
        <v>106</v>
      </c>
    </row>
    <row r="74" spans="1:3" x14ac:dyDescent="0.25">
      <c r="A74" s="77">
        <v>74</v>
      </c>
      <c r="B74" s="78">
        <v>32.378</v>
      </c>
      <c r="C74" s="78" t="s">
        <v>152</v>
      </c>
    </row>
    <row r="75" spans="1:3" x14ac:dyDescent="0.25">
      <c r="A75" s="75">
        <v>75</v>
      </c>
      <c r="B75" s="76">
        <v>32.396999999999998</v>
      </c>
      <c r="C75" s="76" t="s">
        <v>111</v>
      </c>
    </row>
    <row r="76" spans="1:3" x14ac:dyDescent="0.25">
      <c r="A76" s="77">
        <v>76</v>
      </c>
      <c r="B76" s="78">
        <v>32.404000000000003</v>
      </c>
      <c r="C76" s="78" t="s">
        <v>158</v>
      </c>
    </row>
    <row r="77" spans="1:3" x14ac:dyDescent="0.25">
      <c r="A77" s="75">
        <v>77</v>
      </c>
      <c r="B77" s="76">
        <v>32.439</v>
      </c>
      <c r="C77" s="76" t="s">
        <v>149</v>
      </c>
    </row>
    <row r="78" spans="1:3" x14ac:dyDescent="0.25">
      <c r="A78" s="77">
        <v>78</v>
      </c>
      <c r="B78" s="78">
        <v>32.448</v>
      </c>
      <c r="C78" s="78" t="s">
        <v>90</v>
      </c>
    </row>
    <row r="79" spans="1:3" x14ac:dyDescent="0.25">
      <c r="A79" s="75">
        <v>79</v>
      </c>
      <c r="B79" s="76">
        <v>32.454000000000001</v>
      </c>
      <c r="C79" s="76" t="s">
        <v>88</v>
      </c>
    </row>
    <row r="80" spans="1:3" x14ac:dyDescent="0.25">
      <c r="A80" s="77">
        <v>80</v>
      </c>
      <c r="B80" s="78">
        <v>32.463999999999999</v>
      </c>
      <c r="C80" s="78" t="s">
        <v>140</v>
      </c>
    </row>
    <row r="81" spans="1:3" x14ac:dyDescent="0.25">
      <c r="A81" s="75">
        <v>81</v>
      </c>
      <c r="B81" s="76">
        <v>32.466999999999999</v>
      </c>
      <c r="C81" s="76" t="s">
        <v>139</v>
      </c>
    </row>
    <row r="82" spans="1:3" x14ac:dyDescent="0.25">
      <c r="A82" s="77">
        <v>82</v>
      </c>
      <c r="B82" s="78">
        <v>32.476999999999997</v>
      </c>
      <c r="C82" s="78" t="s">
        <v>133</v>
      </c>
    </row>
    <row r="83" spans="1:3" x14ac:dyDescent="0.25">
      <c r="A83" s="75">
        <v>83</v>
      </c>
      <c r="B83" s="76">
        <v>32.491</v>
      </c>
      <c r="C83" s="76" t="s">
        <v>144</v>
      </c>
    </row>
    <row r="84" spans="1:3" x14ac:dyDescent="0.25">
      <c r="A84" s="77">
        <v>84</v>
      </c>
      <c r="B84" s="78">
        <v>32.494</v>
      </c>
      <c r="C84" s="78" t="s">
        <v>153</v>
      </c>
    </row>
    <row r="85" spans="1:3" x14ac:dyDescent="0.25">
      <c r="A85" s="75">
        <v>85</v>
      </c>
      <c r="B85" s="76">
        <v>32.533000000000001</v>
      </c>
      <c r="C85" s="76" t="s">
        <v>134</v>
      </c>
    </row>
    <row r="86" spans="1:3" x14ac:dyDescent="0.25">
      <c r="A86" s="77">
        <v>86</v>
      </c>
      <c r="B86" s="78">
        <v>32.572000000000003</v>
      </c>
      <c r="C86" s="78" t="s">
        <v>156</v>
      </c>
    </row>
    <row r="87" spans="1:3" x14ac:dyDescent="0.25">
      <c r="A87" s="75">
        <v>87</v>
      </c>
      <c r="B87" s="76">
        <v>32.588999999999999</v>
      </c>
      <c r="C87" s="76" t="s">
        <v>146</v>
      </c>
    </row>
    <row r="88" spans="1:3" x14ac:dyDescent="0.25">
      <c r="A88" s="77">
        <v>88</v>
      </c>
      <c r="B88" s="78">
        <v>32.674999999999997</v>
      </c>
      <c r="C88" s="78" t="s">
        <v>92</v>
      </c>
    </row>
    <row r="89" spans="1:3" x14ac:dyDescent="0.25">
      <c r="A89" s="75">
        <v>89</v>
      </c>
      <c r="B89" s="76">
        <v>32.723999999999997</v>
      </c>
      <c r="C89" s="76" t="s">
        <v>154</v>
      </c>
    </row>
    <row r="90" spans="1:3" x14ac:dyDescent="0.25">
      <c r="A90" s="77">
        <v>90</v>
      </c>
      <c r="B90" s="78">
        <v>32.74</v>
      </c>
      <c r="C90" s="78" t="s">
        <v>138</v>
      </c>
    </row>
    <row r="91" spans="1:3" x14ac:dyDescent="0.25">
      <c r="A91" s="75">
        <v>91</v>
      </c>
      <c r="B91" s="76">
        <v>32.786000000000001</v>
      </c>
      <c r="C91" s="76" t="s">
        <v>94</v>
      </c>
    </row>
    <row r="92" spans="1:3" x14ac:dyDescent="0.25">
      <c r="A92" s="77">
        <v>92</v>
      </c>
      <c r="B92" s="78">
        <v>32.795000000000002</v>
      </c>
      <c r="C92" s="78" t="s">
        <v>141</v>
      </c>
    </row>
    <row r="93" spans="1:3" x14ac:dyDescent="0.25">
      <c r="A93" s="75">
        <v>93</v>
      </c>
      <c r="B93" s="76">
        <v>32.796999999999997</v>
      </c>
      <c r="C93" s="76" t="s">
        <v>22</v>
      </c>
    </row>
    <row r="94" spans="1:3" x14ac:dyDescent="0.25">
      <c r="A94" s="77">
        <v>94</v>
      </c>
      <c r="B94" s="78">
        <v>32.808</v>
      </c>
      <c r="C94" s="78" t="s">
        <v>155</v>
      </c>
    </row>
    <row r="95" spans="1:3" x14ac:dyDescent="0.25">
      <c r="A95" s="75">
        <v>95</v>
      </c>
      <c r="B95" s="76">
        <v>32.905000000000001</v>
      </c>
      <c r="C95" s="76" t="s">
        <v>86</v>
      </c>
    </row>
    <row r="96" spans="1:3" x14ac:dyDescent="0.25">
      <c r="A96" s="77">
        <v>96</v>
      </c>
      <c r="B96" s="78">
        <v>32.905000000000001</v>
      </c>
      <c r="C96" s="78" t="s">
        <v>109</v>
      </c>
    </row>
    <row r="97" spans="1:3" x14ac:dyDescent="0.25">
      <c r="A97" s="75">
        <v>97</v>
      </c>
      <c r="B97" s="76">
        <v>33.002000000000002</v>
      </c>
      <c r="C97" s="76" t="s">
        <v>157</v>
      </c>
    </row>
    <row r="98" spans="1:3" x14ac:dyDescent="0.25">
      <c r="A98" s="77">
        <v>98</v>
      </c>
      <c r="B98" s="78">
        <v>33.119</v>
      </c>
      <c r="C98" s="78" t="s">
        <v>147</v>
      </c>
    </row>
    <row r="99" spans="1:3" x14ac:dyDescent="0.25">
      <c r="A99" s="75">
        <v>99</v>
      </c>
      <c r="B99" s="76">
        <v>33.130000000000003</v>
      </c>
      <c r="C99" s="76" t="s">
        <v>148</v>
      </c>
    </row>
    <row r="100" spans="1:3" x14ac:dyDescent="0.25">
      <c r="A100" s="77">
        <v>100</v>
      </c>
      <c r="B100" s="78">
        <v>33.542999999999999</v>
      </c>
      <c r="C100" s="78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7"/>
  <sheetViews>
    <sheetView workbookViewId="0"/>
  </sheetViews>
  <sheetFormatPr defaultRowHeight="14.1" customHeight="1" x14ac:dyDescent="0.15"/>
  <cols>
    <col min="1" max="1" width="29.7109375" style="82" bestFit="1" customWidth="1"/>
    <col min="2" max="2" width="7.140625" style="82" customWidth="1"/>
    <col min="3" max="41" width="9.140625" style="82" customWidth="1"/>
    <col min="42" max="16384" width="9.140625" style="82"/>
  </cols>
  <sheetData>
    <row r="1" spans="1:2" ht="14.1" customHeight="1" x14ac:dyDescent="0.15">
      <c r="A1" s="86" t="s">
        <v>167</v>
      </c>
      <c r="B1" s="82" t="s">
        <v>166</v>
      </c>
    </row>
    <row r="2" spans="1:2" ht="14.1" customHeight="1" x14ac:dyDescent="0.15">
      <c r="A2" s="85" t="s">
        <v>168</v>
      </c>
      <c r="B2" s="83">
        <v>138</v>
      </c>
    </row>
    <row r="3" spans="1:2" ht="14.1" customHeight="1" x14ac:dyDescent="0.15">
      <c r="A3" s="84" t="s">
        <v>98</v>
      </c>
      <c r="B3" s="83">
        <v>44</v>
      </c>
    </row>
    <row r="4" spans="1:2" ht="14.1" customHeight="1" x14ac:dyDescent="0.15">
      <c r="A4" s="84" t="s">
        <v>4</v>
      </c>
      <c r="B4" s="83">
        <v>48</v>
      </c>
    </row>
    <row r="5" spans="1:2" ht="14.1" customHeight="1" x14ac:dyDescent="0.15">
      <c r="A5" s="84" t="s">
        <v>96</v>
      </c>
      <c r="B5" s="83">
        <v>46</v>
      </c>
    </row>
    <row r="6" spans="1:2" ht="14.1" customHeight="1" x14ac:dyDescent="0.15">
      <c r="A6" s="85" t="s">
        <v>169</v>
      </c>
      <c r="B6" s="83">
        <v>127</v>
      </c>
    </row>
    <row r="7" spans="1:2" ht="14.1" customHeight="1" x14ac:dyDescent="0.15">
      <c r="A7" s="84" t="s">
        <v>97</v>
      </c>
      <c r="B7" s="83">
        <v>44</v>
      </c>
    </row>
    <row r="8" spans="1:2" ht="14.1" customHeight="1" x14ac:dyDescent="0.15">
      <c r="A8" s="84" t="s">
        <v>103</v>
      </c>
      <c r="B8" s="83">
        <v>43</v>
      </c>
    </row>
    <row r="9" spans="1:2" ht="14.1" customHeight="1" x14ac:dyDescent="0.15">
      <c r="A9" s="84" t="s">
        <v>9</v>
      </c>
      <c r="B9" s="83">
        <v>40</v>
      </c>
    </row>
    <row r="10" spans="1:2" ht="14.1" customHeight="1" x14ac:dyDescent="0.15">
      <c r="A10" s="85" t="s">
        <v>170</v>
      </c>
      <c r="B10" s="83">
        <v>120</v>
      </c>
    </row>
    <row r="11" spans="1:2" ht="14.1" customHeight="1" x14ac:dyDescent="0.15">
      <c r="A11" s="84" t="s">
        <v>113</v>
      </c>
      <c r="B11" s="83">
        <v>45</v>
      </c>
    </row>
    <row r="12" spans="1:2" ht="14.1" customHeight="1" x14ac:dyDescent="0.15">
      <c r="A12" s="84" t="s">
        <v>117</v>
      </c>
      <c r="B12" s="83">
        <v>40</v>
      </c>
    </row>
    <row r="13" spans="1:2" ht="14.1" customHeight="1" x14ac:dyDescent="0.15">
      <c r="A13" s="84" t="s">
        <v>122</v>
      </c>
      <c r="B13" s="83">
        <v>35</v>
      </c>
    </row>
    <row r="14" spans="1:2" ht="14.1" customHeight="1" x14ac:dyDescent="0.15">
      <c r="A14" s="85" t="s">
        <v>171</v>
      </c>
      <c r="B14" s="83">
        <v>104</v>
      </c>
    </row>
    <row r="15" spans="1:2" ht="14.1" customHeight="1" x14ac:dyDescent="0.15">
      <c r="A15" s="84" t="s">
        <v>82</v>
      </c>
      <c r="B15" s="83">
        <v>42</v>
      </c>
    </row>
    <row r="16" spans="1:2" ht="14.1" customHeight="1" x14ac:dyDescent="0.15">
      <c r="A16" s="84" t="s">
        <v>19</v>
      </c>
      <c r="B16" s="83">
        <v>23</v>
      </c>
    </row>
    <row r="17" spans="1:2" ht="14.1" customHeight="1" x14ac:dyDescent="0.15">
      <c r="A17" s="84" t="s">
        <v>5</v>
      </c>
      <c r="B17" s="83">
        <v>39</v>
      </c>
    </row>
    <row r="18" spans="1:2" ht="14.1" customHeight="1" x14ac:dyDescent="0.15">
      <c r="A18" s="85" t="s">
        <v>172</v>
      </c>
      <c r="B18" s="83">
        <v>103</v>
      </c>
    </row>
    <row r="19" spans="1:2" ht="14.1" customHeight="1" x14ac:dyDescent="0.15">
      <c r="A19" s="84" t="s">
        <v>101</v>
      </c>
      <c r="B19" s="83">
        <v>37</v>
      </c>
    </row>
    <row r="20" spans="1:2" ht="14.1" customHeight="1" x14ac:dyDescent="0.15">
      <c r="A20" s="84" t="s">
        <v>10</v>
      </c>
      <c r="B20" s="83">
        <v>23</v>
      </c>
    </row>
    <row r="21" spans="1:2" ht="14.1" customHeight="1" x14ac:dyDescent="0.15">
      <c r="A21" s="84" t="s">
        <v>114</v>
      </c>
      <c r="B21" s="83">
        <v>43</v>
      </c>
    </row>
    <row r="22" spans="1:2" ht="14.1" customHeight="1" x14ac:dyDescent="0.15">
      <c r="A22" s="85" t="s">
        <v>173</v>
      </c>
      <c r="B22" s="83">
        <v>98</v>
      </c>
    </row>
    <row r="23" spans="1:2" ht="14.1" customHeight="1" x14ac:dyDescent="0.15">
      <c r="A23" s="84" t="s">
        <v>88</v>
      </c>
      <c r="B23" s="83">
        <v>28</v>
      </c>
    </row>
    <row r="24" spans="1:2" ht="14.1" customHeight="1" x14ac:dyDescent="0.15">
      <c r="A24" s="84" t="s">
        <v>2</v>
      </c>
      <c r="B24" s="83">
        <v>42</v>
      </c>
    </row>
    <row r="25" spans="1:2" ht="14.1" customHeight="1" x14ac:dyDescent="0.15">
      <c r="A25" s="84" t="s">
        <v>89</v>
      </c>
      <c r="B25" s="83">
        <v>28</v>
      </c>
    </row>
    <row r="26" spans="1:2" ht="14.1" customHeight="1" x14ac:dyDescent="0.15">
      <c r="A26" s="85" t="s">
        <v>165</v>
      </c>
      <c r="B26" s="83">
        <v>98</v>
      </c>
    </row>
    <row r="27" spans="1:2" ht="14.1" customHeight="1" x14ac:dyDescent="0.15">
      <c r="A27" s="84" t="s">
        <v>80</v>
      </c>
      <c r="B27" s="83">
        <v>45</v>
      </c>
    </row>
    <row r="28" spans="1:2" ht="14.1" customHeight="1" x14ac:dyDescent="0.15">
      <c r="A28" s="84" t="s">
        <v>126</v>
      </c>
      <c r="B28" s="83">
        <v>27</v>
      </c>
    </row>
    <row r="29" spans="1:2" ht="14.1" customHeight="1" x14ac:dyDescent="0.15">
      <c r="A29" s="84" t="s">
        <v>129</v>
      </c>
      <c r="B29" s="83">
        <v>26</v>
      </c>
    </row>
    <row r="30" spans="1:2" ht="14.1" customHeight="1" x14ac:dyDescent="0.15">
      <c r="A30" s="85" t="s">
        <v>174</v>
      </c>
      <c r="B30" s="83">
        <v>89</v>
      </c>
    </row>
    <row r="31" spans="1:2" ht="14.1" customHeight="1" x14ac:dyDescent="0.15">
      <c r="A31" s="84" t="s">
        <v>81</v>
      </c>
      <c r="B31" s="83">
        <v>18</v>
      </c>
    </row>
    <row r="32" spans="1:2" ht="14.1" customHeight="1" x14ac:dyDescent="0.15">
      <c r="A32" s="84" t="s">
        <v>8</v>
      </c>
      <c r="B32" s="83">
        <v>33</v>
      </c>
    </row>
    <row r="33" spans="1:2" ht="14.1" customHeight="1" x14ac:dyDescent="0.15">
      <c r="A33" s="84" t="s">
        <v>15</v>
      </c>
      <c r="B33" s="83">
        <v>38</v>
      </c>
    </row>
    <row r="34" spans="1:2" ht="14.1" customHeight="1" x14ac:dyDescent="0.15">
      <c r="A34" s="85" t="s">
        <v>163</v>
      </c>
      <c r="B34" s="83">
        <v>86</v>
      </c>
    </row>
    <row r="35" spans="1:2" ht="14.1" customHeight="1" x14ac:dyDescent="0.15">
      <c r="A35" s="84" t="s">
        <v>3</v>
      </c>
      <c r="B35" s="83">
        <v>36</v>
      </c>
    </row>
    <row r="36" spans="1:2" ht="14.1" customHeight="1" x14ac:dyDescent="0.15">
      <c r="A36" s="84" t="s">
        <v>6</v>
      </c>
      <c r="B36" s="83">
        <v>28</v>
      </c>
    </row>
    <row r="37" spans="1:2" ht="14.1" customHeight="1" x14ac:dyDescent="0.15">
      <c r="A37" s="84" t="s">
        <v>11</v>
      </c>
      <c r="B37" s="83">
        <v>22</v>
      </c>
    </row>
    <row r="38" spans="1:2" ht="14.1" customHeight="1" x14ac:dyDescent="0.15">
      <c r="A38" s="85" t="s">
        <v>159</v>
      </c>
      <c r="B38" s="83">
        <v>86</v>
      </c>
    </row>
    <row r="39" spans="1:2" ht="14.1" customHeight="1" x14ac:dyDescent="0.15">
      <c r="A39" s="84" t="s">
        <v>124</v>
      </c>
      <c r="B39" s="83">
        <v>31</v>
      </c>
    </row>
    <row r="40" spans="1:2" ht="14.1" customHeight="1" x14ac:dyDescent="0.15">
      <c r="A40" s="84" t="s">
        <v>125</v>
      </c>
      <c r="B40" s="83">
        <v>29</v>
      </c>
    </row>
    <row r="41" spans="1:2" ht="14.1" customHeight="1" x14ac:dyDescent="0.15">
      <c r="A41" s="84" t="s">
        <v>130</v>
      </c>
      <c r="B41" s="83">
        <v>26</v>
      </c>
    </row>
    <row r="42" spans="1:2" ht="14.1" customHeight="1" x14ac:dyDescent="0.15">
      <c r="A42" s="85" t="s">
        <v>175</v>
      </c>
      <c r="B42" s="83">
        <v>85</v>
      </c>
    </row>
    <row r="43" spans="1:2" ht="14.1" customHeight="1" x14ac:dyDescent="0.15">
      <c r="A43" s="84" t="s">
        <v>90</v>
      </c>
      <c r="B43" s="83">
        <v>13</v>
      </c>
    </row>
    <row r="44" spans="1:2" ht="14.1" customHeight="1" x14ac:dyDescent="0.15">
      <c r="A44" s="84" t="s">
        <v>120</v>
      </c>
      <c r="B44" s="83">
        <v>36</v>
      </c>
    </row>
    <row r="45" spans="1:2" ht="14.1" customHeight="1" x14ac:dyDescent="0.15">
      <c r="A45" s="84" t="s">
        <v>121</v>
      </c>
      <c r="B45" s="83">
        <v>36</v>
      </c>
    </row>
    <row r="46" spans="1:2" ht="14.1" customHeight="1" x14ac:dyDescent="0.15">
      <c r="A46" s="85" t="s">
        <v>162</v>
      </c>
      <c r="B46" s="83">
        <v>84</v>
      </c>
    </row>
    <row r="47" spans="1:2" ht="14.1" customHeight="1" x14ac:dyDescent="0.15">
      <c r="A47" s="84" t="s">
        <v>100</v>
      </c>
      <c r="B47" s="83">
        <v>37</v>
      </c>
    </row>
    <row r="48" spans="1:2" ht="14.1" customHeight="1" x14ac:dyDescent="0.15">
      <c r="A48" s="84" t="s">
        <v>105</v>
      </c>
      <c r="B48" s="83">
        <v>24</v>
      </c>
    </row>
    <row r="49" spans="1:2" ht="14.1" customHeight="1" x14ac:dyDescent="0.15">
      <c r="A49" s="84" t="s">
        <v>12</v>
      </c>
      <c r="B49" s="83">
        <v>23</v>
      </c>
    </row>
    <row r="50" spans="1:2" ht="14.1" customHeight="1" x14ac:dyDescent="0.15">
      <c r="A50" s="85" t="s">
        <v>164</v>
      </c>
      <c r="B50" s="83">
        <v>77</v>
      </c>
    </row>
    <row r="51" spans="1:2" ht="14.1" customHeight="1" x14ac:dyDescent="0.15">
      <c r="A51" s="84" t="s">
        <v>99</v>
      </c>
      <c r="B51" s="83">
        <v>36</v>
      </c>
    </row>
    <row r="52" spans="1:2" ht="14.1" customHeight="1" x14ac:dyDescent="0.15">
      <c r="A52" s="84" t="s">
        <v>116</v>
      </c>
      <c r="B52" s="83">
        <v>41</v>
      </c>
    </row>
    <row r="53" spans="1:2" ht="14.1" customHeight="1" x14ac:dyDescent="0.15">
      <c r="A53" s="85" t="s">
        <v>176</v>
      </c>
      <c r="B53" s="83">
        <v>75</v>
      </c>
    </row>
    <row r="54" spans="1:2" ht="14.1" customHeight="1" x14ac:dyDescent="0.15">
      <c r="A54" s="84" t="s">
        <v>94</v>
      </c>
      <c r="B54" s="83">
        <v>13</v>
      </c>
    </row>
    <row r="55" spans="1:2" ht="14.1" customHeight="1" x14ac:dyDescent="0.15">
      <c r="A55" s="84" t="s">
        <v>79</v>
      </c>
      <c r="B55" s="83">
        <v>39</v>
      </c>
    </row>
    <row r="56" spans="1:2" ht="14.1" customHeight="1" x14ac:dyDescent="0.15">
      <c r="A56" s="84" t="s">
        <v>17</v>
      </c>
      <c r="B56" s="83">
        <v>23</v>
      </c>
    </row>
    <row r="57" spans="1:2" ht="14.1" customHeight="1" x14ac:dyDescent="0.15">
      <c r="A57" s="85" t="s">
        <v>178</v>
      </c>
      <c r="B57" s="83">
        <v>71</v>
      </c>
    </row>
    <row r="58" spans="1:2" ht="14.1" customHeight="1" x14ac:dyDescent="0.15">
      <c r="A58" s="84" t="s">
        <v>118</v>
      </c>
      <c r="B58" s="83">
        <v>38</v>
      </c>
    </row>
    <row r="59" spans="1:2" ht="14.1" customHeight="1" x14ac:dyDescent="0.15">
      <c r="A59" s="84" t="s">
        <v>123</v>
      </c>
      <c r="B59" s="83">
        <v>33</v>
      </c>
    </row>
    <row r="60" spans="1:2" ht="14.1" customHeight="1" x14ac:dyDescent="0.15">
      <c r="A60" s="85" t="s">
        <v>177</v>
      </c>
      <c r="B60" s="83">
        <v>71</v>
      </c>
    </row>
    <row r="61" spans="1:2" ht="14.1" customHeight="1" x14ac:dyDescent="0.15">
      <c r="A61" s="84" t="s">
        <v>106</v>
      </c>
      <c r="B61" s="83">
        <v>17</v>
      </c>
    </row>
    <row r="62" spans="1:2" ht="14.1" customHeight="1" x14ac:dyDescent="0.15">
      <c r="A62" s="84" t="s">
        <v>87</v>
      </c>
      <c r="B62" s="83">
        <v>27</v>
      </c>
    </row>
    <row r="63" spans="1:2" ht="14.1" customHeight="1" x14ac:dyDescent="0.15">
      <c r="A63" s="84" t="s">
        <v>104</v>
      </c>
      <c r="B63" s="83">
        <v>27</v>
      </c>
    </row>
    <row r="64" spans="1:2" ht="14.1" customHeight="1" x14ac:dyDescent="0.15">
      <c r="A64" s="85" t="s">
        <v>161</v>
      </c>
      <c r="B64" s="83">
        <v>69</v>
      </c>
    </row>
    <row r="65" spans="1:2" ht="14.1" customHeight="1" x14ac:dyDescent="0.15">
      <c r="A65" s="84" t="s">
        <v>20</v>
      </c>
      <c r="B65" s="83">
        <v>22</v>
      </c>
    </row>
    <row r="66" spans="1:2" ht="14.1" customHeight="1" x14ac:dyDescent="0.15">
      <c r="A66" s="84" t="s">
        <v>83</v>
      </c>
      <c r="B66" s="83">
        <v>28</v>
      </c>
    </row>
    <row r="67" spans="1:2" ht="14.1" customHeight="1" x14ac:dyDescent="0.15">
      <c r="A67" s="84" t="s">
        <v>13</v>
      </c>
      <c r="B67" s="83">
        <v>19</v>
      </c>
    </row>
    <row r="68" spans="1:2" ht="14.1" customHeight="1" x14ac:dyDescent="0.15">
      <c r="A68" s="85" t="s">
        <v>179</v>
      </c>
      <c r="B68" s="83">
        <v>68</v>
      </c>
    </row>
    <row r="69" spans="1:2" ht="14.1" customHeight="1" x14ac:dyDescent="0.15">
      <c r="A69" s="84" t="s">
        <v>128</v>
      </c>
      <c r="B69" s="83">
        <v>27</v>
      </c>
    </row>
    <row r="70" spans="1:2" ht="14.1" customHeight="1" x14ac:dyDescent="0.15">
      <c r="A70" s="84" t="s">
        <v>131</v>
      </c>
      <c r="B70" s="83">
        <v>21</v>
      </c>
    </row>
    <row r="71" spans="1:2" ht="14.1" customHeight="1" x14ac:dyDescent="0.15">
      <c r="A71" s="84" t="s">
        <v>132</v>
      </c>
      <c r="B71" s="83">
        <v>20</v>
      </c>
    </row>
    <row r="72" spans="1:2" ht="14.1" customHeight="1" x14ac:dyDescent="0.15">
      <c r="A72" s="85" t="s">
        <v>180</v>
      </c>
      <c r="B72" s="83">
        <v>66</v>
      </c>
    </row>
    <row r="73" spans="1:2" ht="14.1" customHeight="1" x14ac:dyDescent="0.15">
      <c r="A73" s="84" t="s">
        <v>115</v>
      </c>
      <c r="B73" s="83">
        <v>42</v>
      </c>
    </row>
    <row r="74" spans="1:2" ht="14.1" customHeight="1" x14ac:dyDescent="0.15">
      <c r="A74" s="84" t="s">
        <v>138</v>
      </c>
      <c r="B74" s="83">
        <v>15</v>
      </c>
    </row>
    <row r="75" spans="1:2" ht="14.1" customHeight="1" x14ac:dyDescent="0.15">
      <c r="A75" s="84" t="s">
        <v>144</v>
      </c>
      <c r="B75" s="83">
        <v>9</v>
      </c>
    </row>
    <row r="76" spans="1:2" ht="14.1" customHeight="1" x14ac:dyDescent="0.15">
      <c r="A76" s="85" t="s">
        <v>181</v>
      </c>
      <c r="B76" s="83">
        <v>59</v>
      </c>
    </row>
    <row r="77" spans="1:2" ht="14.1" customHeight="1" x14ac:dyDescent="0.15">
      <c r="A77" s="84" t="s">
        <v>7</v>
      </c>
      <c r="B77" s="83">
        <v>22</v>
      </c>
    </row>
    <row r="78" spans="1:2" ht="14.1" customHeight="1" x14ac:dyDescent="0.15">
      <c r="A78" s="84" t="s">
        <v>14</v>
      </c>
      <c r="B78" s="83">
        <v>27</v>
      </c>
    </row>
    <row r="79" spans="1:2" ht="14.1" customHeight="1" x14ac:dyDescent="0.15">
      <c r="A79" s="84" t="s">
        <v>143</v>
      </c>
      <c r="B79" s="83">
        <v>10</v>
      </c>
    </row>
    <row r="80" spans="1:2" ht="14.1" customHeight="1" x14ac:dyDescent="0.15">
      <c r="A80" s="85" t="s">
        <v>182</v>
      </c>
      <c r="B80" s="83">
        <v>52</v>
      </c>
    </row>
    <row r="81" spans="1:2" ht="14.1" customHeight="1" x14ac:dyDescent="0.15">
      <c r="A81" s="84" t="s">
        <v>119</v>
      </c>
      <c r="B81" s="83">
        <v>37</v>
      </c>
    </row>
    <row r="82" spans="1:2" ht="14.1" customHeight="1" x14ac:dyDescent="0.15">
      <c r="A82" s="84" t="s">
        <v>137</v>
      </c>
      <c r="B82" s="83">
        <v>15</v>
      </c>
    </row>
    <row r="83" spans="1:2" ht="14.1" customHeight="1" x14ac:dyDescent="0.15">
      <c r="A83" s="85" t="s">
        <v>183</v>
      </c>
      <c r="B83" s="83">
        <v>51</v>
      </c>
    </row>
    <row r="84" spans="1:2" ht="14.1" customHeight="1" x14ac:dyDescent="0.15">
      <c r="A84" s="84" t="s">
        <v>84</v>
      </c>
      <c r="B84" s="83">
        <v>25</v>
      </c>
    </row>
    <row r="85" spans="1:2" ht="14.1" customHeight="1" x14ac:dyDescent="0.15">
      <c r="A85" s="84" t="s">
        <v>135</v>
      </c>
      <c r="B85" s="83">
        <v>17</v>
      </c>
    </row>
    <row r="86" spans="1:2" ht="14.1" customHeight="1" x14ac:dyDescent="0.15">
      <c r="A86" s="84" t="s">
        <v>147</v>
      </c>
      <c r="B86" s="83">
        <v>9</v>
      </c>
    </row>
    <row r="87" spans="1:2" ht="14.1" customHeight="1" x14ac:dyDescent="0.15">
      <c r="A87" s="85" t="s">
        <v>160</v>
      </c>
      <c r="B87" s="83">
        <v>50</v>
      </c>
    </row>
    <row r="88" spans="1:2" ht="14.1" customHeight="1" x14ac:dyDescent="0.15">
      <c r="A88" s="84" t="s">
        <v>107</v>
      </c>
      <c r="B88" s="83">
        <v>20</v>
      </c>
    </row>
    <row r="89" spans="1:2" ht="14.1" customHeight="1" x14ac:dyDescent="0.15">
      <c r="A89" s="84" t="s">
        <v>102</v>
      </c>
      <c r="B89" s="83">
        <v>30</v>
      </c>
    </row>
    <row r="90" spans="1:2" ht="14.1" customHeight="1" x14ac:dyDescent="0.15">
      <c r="A90" s="85" t="s">
        <v>184</v>
      </c>
      <c r="B90" s="83">
        <v>49</v>
      </c>
    </row>
    <row r="91" spans="1:2" ht="14.1" customHeight="1" x14ac:dyDescent="0.15">
      <c r="A91" s="84" t="s">
        <v>109</v>
      </c>
      <c r="B91" s="83">
        <v>13</v>
      </c>
    </row>
    <row r="92" spans="1:2" ht="14.1" customHeight="1" x14ac:dyDescent="0.15">
      <c r="A92" s="84" t="s">
        <v>108</v>
      </c>
      <c r="B92" s="83">
        <v>27</v>
      </c>
    </row>
    <row r="93" spans="1:2" ht="14.1" customHeight="1" x14ac:dyDescent="0.15">
      <c r="A93" s="84" t="s">
        <v>145</v>
      </c>
      <c r="B93" s="83">
        <v>9</v>
      </c>
    </row>
    <row r="94" spans="1:2" ht="14.1" customHeight="1" x14ac:dyDescent="0.15">
      <c r="A94" s="85" t="s">
        <v>185</v>
      </c>
      <c r="B94" s="83">
        <v>45</v>
      </c>
    </row>
    <row r="95" spans="1:2" ht="14.1" customHeight="1" x14ac:dyDescent="0.15">
      <c r="A95" s="84" t="s">
        <v>111</v>
      </c>
      <c r="B95" s="83">
        <v>17</v>
      </c>
    </row>
    <row r="96" spans="1:2" ht="14.1" customHeight="1" x14ac:dyDescent="0.15">
      <c r="A96" s="84" t="s">
        <v>22</v>
      </c>
      <c r="B96" s="83">
        <v>12</v>
      </c>
    </row>
    <row r="97" spans="1:2" ht="14.1" customHeight="1" x14ac:dyDescent="0.15">
      <c r="A97" s="84" t="s">
        <v>136</v>
      </c>
      <c r="B97" s="83">
        <v>16</v>
      </c>
    </row>
    <row r="98" spans="1:2" ht="14.1" customHeight="1" x14ac:dyDescent="0.15">
      <c r="A98" s="85" t="s">
        <v>186</v>
      </c>
      <c r="B98" s="83">
        <v>40</v>
      </c>
    </row>
    <row r="99" spans="1:2" ht="14.1" customHeight="1" x14ac:dyDescent="0.15">
      <c r="A99" s="84" t="s">
        <v>16</v>
      </c>
      <c r="B99" s="83">
        <v>21</v>
      </c>
    </row>
    <row r="100" spans="1:2" ht="14.1" customHeight="1" x14ac:dyDescent="0.15">
      <c r="A100" s="84" t="s">
        <v>142</v>
      </c>
      <c r="B100" s="83">
        <v>11</v>
      </c>
    </row>
    <row r="101" spans="1:2" ht="14.1" customHeight="1" x14ac:dyDescent="0.15">
      <c r="A101" s="84" t="s">
        <v>151</v>
      </c>
      <c r="B101" s="83">
        <v>8</v>
      </c>
    </row>
    <row r="102" spans="1:2" ht="14.1" customHeight="1" x14ac:dyDescent="0.15">
      <c r="A102" s="85" t="s">
        <v>187</v>
      </c>
      <c r="B102" s="83">
        <v>37</v>
      </c>
    </row>
    <row r="103" spans="1:2" ht="14.1" customHeight="1" x14ac:dyDescent="0.15">
      <c r="A103" s="84" t="s">
        <v>133</v>
      </c>
      <c r="B103" s="83">
        <v>19</v>
      </c>
    </row>
    <row r="104" spans="1:2" ht="14.1" customHeight="1" x14ac:dyDescent="0.15">
      <c r="A104" s="84" t="s">
        <v>141</v>
      </c>
      <c r="B104" s="83">
        <v>11</v>
      </c>
    </row>
    <row r="105" spans="1:2" ht="14.1" customHeight="1" x14ac:dyDescent="0.15">
      <c r="A105" s="84" t="s">
        <v>155</v>
      </c>
      <c r="B105" s="83">
        <v>7</v>
      </c>
    </row>
    <row r="106" spans="1:2" ht="14.1" customHeight="1" x14ac:dyDescent="0.15">
      <c r="A106" s="85" t="s">
        <v>188</v>
      </c>
      <c r="B106" s="83">
        <v>33</v>
      </c>
    </row>
    <row r="107" spans="1:2" ht="14.1" customHeight="1" x14ac:dyDescent="0.15">
      <c r="A107" s="84" t="s">
        <v>18</v>
      </c>
      <c r="B107" s="83">
        <v>20</v>
      </c>
    </row>
    <row r="108" spans="1:2" ht="14.1" customHeight="1" x14ac:dyDescent="0.15">
      <c r="A108" s="84" t="s">
        <v>21</v>
      </c>
      <c r="B108" s="83">
        <v>13</v>
      </c>
    </row>
    <row r="109" spans="1:2" ht="14.1" customHeight="1" x14ac:dyDescent="0.15">
      <c r="A109" s="85" t="s">
        <v>189</v>
      </c>
      <c r="B109" s="83">
        <v>31</v>
      </c>
    </row>
    <row r="110" spans="1:2" ht="14.1" customHeight="1" x14ac:dyDescent="0.15">
      <c r="A110" s="84" t="s">
        <v>110</v>
      </c>
      <c r="B110" s="83">
        <v>13</v>
      </c>
    </row>
    <row r="111" spans="1:2" ht="14.1" customHeight="1" x14ac:dyDescent="0.15">
      <c r="A111" s="84" t="s">
        <v>86</v>
      </c>
      <c r="B111" s="83">
        <v>14</v>
      </c>
    </row>
    <row r="112" spans="1:2" ht="14.1" customHeight="1" x14ac:dyDescent="0.15">
      <c r="A112" s="84" t="s">
        <v>158</v>
      </c>
      <c r="B112" s="83">
        <v>4</v>
      </c>
    </row>
    <row r="113" spans="1:2" ht="14.1" customHeight="1" x14ac:dyDescent="0.15">
      <c r="A113" s="85" t="s">
        <v>190</v>
      </c>
      <c r="B113" s="83">
        <v>21</v>
      </c>
    </row>
    <row r="114" spans="1:2" ht="14.1" customHeight="1" x14ac:dyDescent="0.15">
      <c r="A114" s="84" t="s">
        <v>85</v>
      </c>
      <c r="B114" s="83">
        <v>13</v>
      </c>
    </row>
    <row r="115" spans="1:2" ht="14.1" customHeight="1" x14ac:dyDescent="0.15">
      <c r="A115" s="84" t="s">
        <v>150</v>
      </c>
      <c r="B115" s="83">
        <v>8</v>
      </c>
    </row>
    <row r="116" spans="1:2" ht="14.1" customHeight="1" x14ac:dyDescent="0.15">
      <c r="A116" s="85" t="s">
        <v>191</v>
      </c>
      <c r="B116" s="83">
        <v>6</v>
      </c>
    </row>
    <row r="117" spans="1:2" ht="14.1" customHeight="1" x14ac:dyDescent="0.15">
      <c r="A117" s="84" t="s">
        <v>157</v>
      </c>
      <c r="B117" s="83">
        <v>6</v>
      </c>
    </row>
  </sheetData>
  <conditionalFormatting pivot="1" sqref="B2:B117">
    <cfRule type="top10" dxfId="11" priority="2" rank="3"/>
  </conditionalFormatting>
  <conditionalFormatting pivot="1" sqref="B2:B117">
    <cfRule type="top10" dxfId="10" priority="1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BRKC 2019 Driver Championship</vt:lpstr>
      <vt:lpstr>BRKC 2019 Fastest Laps</vt:lpstr>
      <vt:lpstr>BRKC 2019 Team Championship</vt:lpstr>
      <vt:lpstr>'BRKC 2019 Driver Championship'!Print_Area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Olliedfox</dc:creator>
  <cp:lastModifiedBy>ff</cp:lastModifiedBy>
  <cp:lastPrinted>2017-01-29T13:39:26Z</cp:lastPrinted>
  <dcterms:created xsi:type="dcterms:W3CDTF">2016-01-16T19:12:30Z</dcterms:created>
  <dcterms:modified xsi:type="dcterms:W3CDTF">2019-08-16T09:53:19Z</dcterms:modified>
</cp:coreProperties>
</file>